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75" windowHeight="9735" activeTab="2"/>
  </bookViews>
  <sheets>
    <sheet name="小学语文（二）（三）" sheetId="28" r:id="rId1"/>
    <sheet name="小学数学（一）" sheetId="27" r:id="rId2"/>
    <sheet name="小学数学（二） (三)" sheetId="15" r:id="rId3"/>
    <sheet name="中小学体育" sheetId="26" r:id="rId4"/>
    <sheet name="小学英语、科学" sheetId="18" r:id="rId5"/>
    <sheet name="音乐" sheetId="19" r:id="rId6"/>
    <sheet name="中学语文、政治" sheetId="21" r:id="rId7"/>
    <sheet name="数学、物理" sheetId="22" r:id="rId8"/>
    <sheet name="历史、地理" sheetId="23" r:id="rId9"/>
    <sheet name="英语、生物" sheetId="24" r:id="rId10"/>
  </sheets>
  <calcPr calcId="125725"/>
</workbook>
</file>

<file path=xl/calcChain.xml><?xml version="1.0" encoding="utf-8"?>
<calcChain xmlns="http://schemas.openxmlformats.org/spreadsheetml/2006/main">
  <c r="H23" i="26"/>
  <c r="F23"/>
  <c r="I23" s="1"/>
  <c r="J23" s="1"/>
  <c r="I22"/>
  <c r="J22" s="1"/>
  <c r="H22"/>
  <c r="F22"/>
  <c r="I21"/>
  <c r="J21" s="1"/>
  <c r="H21"/>
  <c r="F21"/>
  <c r="I20"/>
  <c r="J20" s="1"/>
  <c r="H20"/>
  <c r="F20"/>
  <c r="I19"/>
  <c r="J19" s="1"/>
  <c r="H19"/>
  <c r="F19"/>
  <c r="I18"/>
  <c r="J18" s="1"/>
  <c r="H18"/>
  <c r="F18"/>
  <c r="I17"/>
  <c r="J17" s="1"/>
  <c r="H17"/>
  <c r="F17"/>
  <c r="I16"/>
  <c r="J16" s="1"/>
  <c r="H16"/>
  <c r="F16"/>
  <c r="I15"/>
  <c r="J15" s="1"/>
  <c r="H15"/>
  <c r="F15"/>
  <c r="I14"/>
  <c r="J14" s="1"/>
  <c r="H14"/>
  <c r="F14"/>
  <c r="I13"/>
  <c r="J13" s="1"/>
  <c r="H13"/>
  <c r="F13"/>
  <c r="I12"/>
  <c r="J12" s="1"/>
  <c r="H12"/>
  <c r="F12"/>
  <c r="I8"/>
  <c r="J8" s="1"/>
  <c r="H8"/>
  <c r="F8"/>
  <c r="I7"/>
  <c r="J7" s="1"/>
  <c r="H7"/>
  <c r="F7"/>
  <c r="I6"/>
  <c r="J6" s="1"/>
  <c r="H6"/>
  <c r="F6"/>
  <c r="F19" i="27"/>
  <c r="F18"/>
  <c r="F17"/>
  <c r="F16"/>
  <c r="F15"/>
  <c r="F14"/>
  <c r="F13"/>
  <c r="F12"/>
  <c r="F11"/>
  <c r="F10"/>
  <c r="F9"/>
  <c r="F8"/>
  <c r="F7"/>
  <c r="F6"/>
  <c r="F5"/>
  <c r="F22" i="28"/>
  <c r="F19"/>
  <c r="F18"/>
  <c r="F17"/>
  <c r="F16"/>
  <c r="F15"/>
  <c r="F14"/>
  <c r="F13"/>
  <c r="F12"/>
  <c r="F11"/>
  <c r="F10"/>
  <c r="F9"/>
  <c r="F8"/>
  <c r="F7"/>
  <c r="F6"/>
  <c r="F5"/>
  <c r="F11" i="19" l="1"/>
  <c r="F12" i="22"/>
  <c r="F11"/>
  <c r="F10"/>
  <c r="F12" i="24"/>
  <c r="F11"/>
  <c r="F10"/>
  <c r="F7"/>
  <c r="F6"/>
  <c r="F5"/>
  <c r="F7" i="23"/>
  <c r="F6"/>
  <c r="F5"/>
  <c r="F12"/>
  <c r="F11"/>
  <c r="F10"/>
  <c r="F9" i="22"/>
  <c r="F8"/>
  <c r="F5"/>
  <c r="F10" i="21"/>
  <c r="F9"/>
  <c r="F8"/>
  <c r="F5"/>
  <c r="J11" i="19"/>
  <c r="H11"/>
  <c r="K11"/>
  <c r="L11" s="1"/>
  <c r="J10"/>
  <c r="H10"/>
  <c r="F10"/>
  <c r="J9"/>
  <c r="H9"/>
  <c r="F9"/>
  <c r="J8"/>
  <c r="H8"/>
  <c r="F8"/>
  <c r="J7"/>
  <c r="H7"/>
  <c r="F7"/>
  <c r="J6"/>
  <c r="H6"/>
  <c r="F6"/>
  <c r="K8" l="1"/>
  <c r="L8" s="1"/>
  <c r="K7"/>
  <c r="L7" s="1"/>
  <c r="K10"/>
  <c r="L10" s="1"/>
  <c r="K6"/>
  <c r="L6" s="1"/>
  <c r="K9"/>
  <c r="L9" s="1"/>
  <c r="F6" i="18"/>
  <c r="F7"/>
  <c r="F10"/>
  <c r="F11"/>
  <c r="F12"/>
  <c r="F13"/>
  <c r="F14"/>
  <c r="F15"/>
  <c r="F5"/>
  <c r="F16" i="15"/>
  <c r="F15"/>
  <c r="F14"/>
  <c r="F13"/>
  <c r="F10"/>
  <c r="F9"/>
  <c r="F8"/>
  <c r="F7"/>
  <c r="F6"/>
  <c r="F5"/>
</calcChain>
</file>

<file path=xl/sharedStrings.xml><?xml version="1.0" encoding="utf-8"?>
<sst xmlns="http://schemas.openxmlformats.org/spreadsheetml/2006/main" count="496" uniqueCount="259">
  <si>
    <t>姓名</t>
  </si>
  <si>
    <t>性别</t>
  </si>
  <si>
    <t>男</t>
  </si>
  <si>
    <t>女</t>
  </si>
  <si>
    <t>准考证号</t>
  </si>
  <si>
    <t>面试成绩</t>
    <phoneticPr fontId="6" type="noConversion"/>
  </si>
  <si>
    <t>备注</t>
  </si>
  <si>
    <t>合计总分（笔试总成绩的50%+面试成绩的50%）</t>
    <phoneticPr fontId="6" type="noConversion"/>
  </si>
  <si>
    <t>按百分制加分后笔试成绩</t>
    <phoneticPr fontId="1" type="noConversion"/>
  </si>
  <si>
    <t>谢露露</t>
  </si>
  <si>
    <t>女</t>
    <phoneticPr fontId="1" type="noConversion"/>
  </si>
  <si>
    <t>681219102013</t>
  </si>
  <si>
    <t>681219102036</t>
  </si>
  <si>
    <t>681219102499</t>
  </si>
  <si>
    <t>郭梦悦</t>
  </si>
  <si>
    <t>681219102550</t>
  </si>
  <si>
    <t>邓丽芳</t>
  </si>
  <si>
    <t>681219102409</t>
  </si>
  <si>
    <t>傅文婧</t>
  </si>
  <si>
    <t>681219102342</t>
  </si>
  <si>
    <t>陈晓婷</t>
  </si>
  <si>
    <t>681219102132</t>
  </si>
  <si>
    <t>徐登晖</t>
  </si>
  <si>
    <t>681219102206</t>
  </si>
  <si>
    <t>邱钰铭</t>
  </si>
  <si>
    <t>681219101999</t>
  </si>
  <si>
    <t>681219102400</t>
  </si>
  <si>
    <t>马佳鑫</t>
  </si>
  <si>
    <r>
      <rPr>
        <b/>
        <u/>
        <sz val="14"/>
        <rFont val="宋体"/>
        <family val="3"/>
        <charset val="134"/>
      </rPr>
      <t xml:space="preserve">  小学英语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</si>
  <si>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小学科学 </t>
    </r>
    <r>
      <rPr>
        <b/>
        <sz val="14"/>
        <color theme="1"/>
        <rFont val="宋体"/>
        <family val="3"/>
        <charset val="134"/>
        <scheme val="minor"/>
      </rPr>
      <t xml:space="preserve"> 学科</t>
    </r>
    <phoneticPr fontId="1" type="noConversion"/>
  </si>
  <si>
    <t>681319102674</t>
  </si>
  <si>
    <t>陈白莉</t>
  </si>
  <si>
    <t>681319102830</t>
  </si>
  <si>
    <t>苏晓燕</t>
  </si>
  <si>
    <t>681319102771</t>
  </si>
  <si>
    <t>郭贝贝</t>
  </si>
  <si>
    <t>681419102883</t>
  </si>
  <si>
    <t>朱颖妍</t>
  </si>
  <si>
    <t>681419102854</t>
  </si>
  <si>
    <t>黄诗云</t>
  </si>
  <si>
    <t>681419102889</t>
  </si>
  <si>
    <t>郭莹莹</t>
  </si>
  <si>
    <t>681419102901</t>
  </si>
  <si>
    <t>童景怡</t>
  </si>
  <si>
    <t>681419102908</t>
  </si>
  <si>
    <t>吴梦静</t>
  </si>
  <si>
    <t>681419102859</t>
  </si>
  <si>
    <t>丘琴芳</t>
  </si>
  <si>
    <t>面试成绩小计</t>
    <phoneticPr fontId="1" type="noConversion"/>
  </si>
  <si>
    <t>清唱</t>
    <phoneticPr fontId="6" type="noConversion"/>
  </si>
  <si>
    <t>占50%</t>
    <phoneticPr fontId="1" type="noConversion"/>
  </si>
  <si>
    <t>占30%</t>
    <phoneticPr fontId="1" type="noConversion"/>
  </si>
  <si>
    <t>舞蹈</t>
    <phoneticPr fontId="6" type="noConversion"/>
  </si>
  <si>
    <r>
      <t>占2</t>
    </r>
    <r>
      <rPr>
        <b/>
        <sz val="9"/>
        <rFont val="宋体"/>
        <family val="3"/>
        <charset val="134"/>
      </rPr>
      <t>0%</t>
    </r>
    <phoneticPr fontId="1" type="noConversion"/>
  </si>
  <si>
    <t>参加体检</t>
    <phoneticPr fontId="1" type="noConversion"/>
  </si>
  <si>
    <t>苏莎莉</t>
  </si>
  <si>
    <t>黄桦妙</t>
  </si>
  <si>
    <r>
      <rPr>
        <b/>
        <u/>
        <sz val="14"/>
        <rFont val="宋体"/>
        <family val="3"/>
        <charset val="134"/>
      </rPr>
      <t xml:space="preserve">  小学音乐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</si>
  <si>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rFont val="宋体"/>
        <family val="3"/>
        <charset val="134"/>
      </rPr>
      <t xml:space="preserve">  小学数学（三）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</si>
  <si>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rFont val="宋体"/>
        <family val="3"/>
        <charset val="134"/>
      </rPr>
      <t xml:space="preserve">  小学数学（二） </t>
    </r>
    <r>
      <rPr>
        <b/>
        <sz val="14"/>
        <rFont val="宋体"/>
        <family val="3"/>
        <charset val="134"/>
      </rPr>
      <t>学科</t>
    </r>
    <phoneticPr fontId="6" type="noConversion"/>
  </si>
  <si>
    <t>按百分制加分后笔试成绩</t>
  </si>
  <si>
    <r>
      <t>即兴</t>
    </r>
    <r>
      <rPr>
        <b/>
        <sz val="10"/>
        <rFont val="宋体"/>
        <family val="3"/>
        <charset val="134"/>
      </rPr>
      <t xml:space="preserve">   </t>
    </r>
    <r>
      <rPr>
        <b/>
        <sz val="9"/>
        <rFont val="宋体"/>
        <family val="3"/>
        <charset val="134"/>
      </rPr>
      <t>演奏</t>
    </r>
    <phoneticPr fontId="6" type="noConversion"/>
  </si>
  <si>
    <t>合计总分（笔试总成绩的50%+面试成绩的50%）</t>
  </si>
  <si>
    <t>681719103022</t>
  </si>
  <si>
    <t>汤梦婕琳</t>
  </si>
  <si>
    <t>681719102997</t>
  </si>
  <si>
    <t>陈丽娜</t>
  </si>
  <si>
    <t>681719103016</t>
  </si>
  <si>
    <t>刘泽群</t>
  </si>
  <si>
    <t>681719103045</t>
  </si>
  <si>
    <t>黄诗棋</t>
  </si>
  <si>
    <t>681719102983</t>
  </si>
  <si>
    <t>681719102978</t>
  </si>
  <si>
    <r>
      <rPr>
        <b/>
        <u/>
        <sz val="14"/>
        <rFont val="宋体"/>
        <family val="3"/>
        <charset val="134"/>
      </rPr>
      <t xml:space="preserve">  中学语文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</si>
  <si>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中学政治 </t>
    </r>
    <r>
      <rPr>
        <b/>
        <sz val="14"/>
        <color theme="1"/>
        <rFont val="宋体"/>
        <family val="3"/>
        <charset val="134"/>
        <scheme val="minor"/>
      </rPr>
      <t xml:space="preserve"> 学科</t>
    </r>
    <phoneticPr fontId="1" type="noConversion"/>
  </si>
  <si>
    <t>683119103456</t>
  </si>
  <si>
    <t>陈晓莹</t>
  </si>
  <si>
    <t>683719103732</t>
  </si>
  <si>
    <t>陈靖颖</t>
  </si>
  <si>
    <t>683719103733</t>
  </si>
  <si>
    <t>项文怡</t>
  </si>
  <si>
    <t>683719103726</t>
  </si>
  <si>
    <r>
      <rPr>
        <b/>
        <u/>
        <sz val="14"/>
        <rFont val="宋体"/>
        <family val="3"/>
        <charset val="134"/>
      </rPr>
      <t xml:space="preserve">  中学数学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</si>
  <si>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中学物理 </t>
    </r>
    <r>
      <rPr>
        <b/>
        <sz val="14"/>
        <color theme="1"/>
        <rFont val="宋体"/>
        <family val="3"/>
        <charset val="134"/>
        <scheme val="minor"/>
      </rPr>
      <t xml:space="preserve"> 学科</t>
    </r>
    <phoneticPr fontId="1" type="noConversion"/>
  </si>
  <si>
    <t>683419103616</t>
  </si>
  <si>
    <t>683419103644</t>
  </si>
  <si>
    <t>兰彬翔</t>
  </si>
  <si>
    <t>男</t>
    <phoneticPr fontId="1" type="noConversion"/>
  </si>
  <si>
    <t>683419103642</t>
  </si>
  <si>
    <t>683419103621</t>
  </si>
  <si>
    <t>683419103641</t>
  </si>
  <si>
    <t>钟凤英</t>
  </si>
  <si>
    <t>683219103513</t>
  </si>
  <si>
    <t>卢振武</t>
  </si>
  <si>
    <r>
      <rPr>
        <b/>
        <u/>
        <sz val="14"/>
        <rFont val="宋体"/>
        <family val="3"/>
        <charset val="134"/>
      </rPr>
      <t xml:space="preserve">  中学历史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</si>
  <si>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中学地理 </t>
    </r>
    <r>
      <rPr>
        <b/>
        <sz val="14"/>
        <color theme="1"/>
        <rFont val="宋体"/>
        <family val="3"/>
        <charset val="134"/>
        <scheme val="minor"/>
      </rPr>
      <t xml:space="preserve"> 学科</t>
    </r>
    <phoneticPr fontId="1" type="noConversion"/>
  </si>
  <si>
    <t>683819103758</t>
  </si>
  <si>
    <t>683819103743</t>
  </si>
  <si>
    <t>陈小倩</t>
  </si>
  <si>
    <t>683819103761</t>
  </si>
  <si>
    <t>683919103776</t>
  </si>
  <si>
    <t>曹雨晴</t>
  </si>
  <si>
    <t>683919103774</t>
  </si>
  <si>
    <t>傅筱梅</t>
  </si>
  <si>
    <t>683919103782</t>
  </si>
  <si>
    <r>
      <rPr>
        <b/>
        <u/>
        <sz val="14"/>
        <rFont val="宋体"/>
        <family val="3"/>
        <charset val="134"/>
      </rPr>
      <t xml:space="preserve">  中学英语 </t>
    </r>
    <r>
      <rPr>
        <b/>
        <sz val="14"/>
        <rFont val="宋体"/>
        <family val="3"/>
        <charset val="134"/>
      </rPr>
      <t>学科</t>
    </r>
    <phoneticPr fontId="6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</si>
  <si>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中学生物 </t>
    </r>
    <r>
      <rPr>
        <b/>
        <sz val="14"/>
        <color theme="1"/>
        <rFont val="宋体"/>
        <family val="3"/>
        <charset val="134"/>
        <scheme val="minor"/>
      </rPr>
      <t xml:space="preserve"> 学科</t>
    </r>
    <phoneticPr fontId="1" type="noConversion"/>
  </si>
  <si>
    <t>683619103715</t>
  </si>
  <si>
    <t>林秀红</t>
  </si>
  <si>
    <t>683619103677</t>
  </si>
  <si>
    <t>陈秋玲</t>
  </si>
  <si>
    <t>683619103704</t>
  </si>
  <si>
    <t>吴桂芳</t>
  </si>
  <si>
    <t>683319103561</t>
  </si>
  <si>
    <t>傅悦欢</t>
  </si>
  <si>
    <t>683319103592</t>
  </si>
  <si>
    <t>罗耀梅</t>
  </si>
  <si>
    <t>683319103571</t>
  </si>
  <si>
    <t>罗慧</t>
  </si>
  <si>
    <t>廖 丹</t>
    <phoneticPr fontId="1" type="noConversion"/>
  </si>
  <si>
    <t>候 磊</t>
    <phoneticPr fontId="1" type="noConversion"/>
  </si>
  <si>
    <t>邱  红</t>
    <phoneticPr fontId="1" type="noConversion"/>
  </si>
  <si>
    <t>徐  澧</t>
    <phoneticPr fontId="1" type="noConversion"/>
  </si>
  <si>
    <r>
      <t>2019</t>
    </r>
    <r>
      <rPr>
        <b/>
        <sz val="16"/>
        <rFont val="宋体"/>
        <family val="3"/>
        <charset val="134"/>
      </rPr>
      <t>年新罗区新教师招聘笔试和面试成绩公示</t>
    </r>
    <phoneticPr fontId="6" type="noConversion"/>
  </si>
  <si>
    <t>公示时间：2019年6月1日-10日，             监督电话：2325782,5320122</t>
    <phoneticPr fontId="1" type="noConversion"/>
  </si>
  <si>
    <t>公示时间：2019年6月1日-10日，                      监督电话：2325782,    5320122</t>
    <phoneticPr fontId="1" type="noConversion"/>
  </si>
  <si>
    <t>公示时间：2019年6月1日-10日，       监督电话：2325782,    5320122</t>
    <phoneticPr fontId="1" type="noConversion"/>
  </si>
  <si>
    <t>王  瑶</t>
    <phoneticPr fontId="1" type="noConversion"/>
  </si>
  <si>
    <r>
      <t>2019</t>
    </r>
    <r>
      <rPr>
        <b/>
        <sz val="18"/>
        <rFont val="宋体"/>
        <family val="3"/>
        <charset val="134"/>
      </rPr>
      <t>年新罗区新教师招聘笔试和面试成绩公示</t>
    </r>
    <phoneticPr fontId="6" type="noConversion"/>
  </si>
  <si>
    <t>陈  静</t>
    <phoneticPr fontId="1" type="noConversion"/>
  </si>
  <si>
    <t>沈  帆</t>
    <phoneticPr fontId="1" type="noConversion"/>
  </si>
  <si>
    <t>赖  忻</t>
    <phoneticPr fontId="1" type="noConversion"/>
  </si>
  <si>
    <t>黄  璇</t>
    <phoneticPr fontId="1" type="noConversion"/>
  </si>
  <si>
    <t>按百分制加分后笔试成绩</t>
    <phoneticPr fontId="1" type="noConversion"/>
  </si>
  <si>
    <t>面试成绩</t>
    <phoneticPr fontId="6" type="noConversion"/>
  </si>
  <si>
    <t>合计总分（笔试总成绩的50%+面试成绩的50%）</t>
    <phoneticPr fontId="6" type="noConversion"/>
  </si>
  <si>
    <t>公示时间：2019年6月1日-10日，          监督电话：2325782,    5320122</t>
    <phoneticPr fontId="1" type="noConversion"/>
  </si>
  <si>
    <r>
      <t>2019</t>
    </r>
    <r>
      <rPr>
        <b/>
        <sz val="16"/>
        <rFont val="宋体"/>
        <family val="3"/>
        <charset val="134"/>
      </rPr>
      <t>年新罗区新教师招聘笔试和面试成绩公示</t>
    </r>
    <phoneticPr fontId="6" type="noConversion"/>
  </si>
  <si>
    <t>公示时间：2019年6月1日-10日，                     监督电话：2325782,5320122</t>
    <phoneticPr fontId="1" type="noConversion"/>
  </si>
  <si>
    <r>
      <rPr>
        <b/>
        <u/>
        <sz val="14"/>
        <rFont val="宋体"/>
        <family val="3"/>
        <charset val="134"/>
      </rPr>
      <t xml:space="preserve">  小学语文（二） </t>
    </r>
    <r>
      <rPr>
        <b/>
        <sz val="14"/>
        <rFont val="宋体"/>
        <family val="3"/>
        <charset val="134"/>
      </rPr>
      <t>学科</t>
    </r>
    <phoneticPr fontId="6" type="noConversion"/>
  </si>
  <si>
    <t>按百分制加分后笔试成绩</t>
    <phoneticPr fontId="1" type="noConversion"/>
  </si>
  <si>
    <t>面试成绩</t>
    <phoneticPr fontId="6" type="noConversion"/>
  </si>
  <si>
    <t>合计总分（笔试总成绩的50%+面试成绩的50%）</t>
    <phoneticPr fontId="6" type="noConversion"/>
  </si>
  <si>
    <t>681119101673</t>
  </si>
  <si>
    <t>林婉超</t>
  </si>
  <si>
    <t>参加体检</t>
  </si>
  <si>
    <t>681119101801</t>
  </si>
  <si>
    <t>邱迷雪</t>
  </si>
  <si>
    <t>681119101730</t>
  </si>
  <si>
    <t>郑  静</t>
    <phoneticPr fontId="1" type="noConversion"/>
  </si>
  <si>
    <t>681119101500</t>
  </si>
  <si>
    <t>刘秋艳</t>
  </si>
  <si>
    <t>681119101533</t>
  </si>
  <si>
    <t>张珍萍</t>
  </si>
  <si>
    <t>681119101505</t>
  </si>
  <si>
    <t>张晶晶</t>
  </si>
  <si>
    <t>681119101844</t>
  </si>
  <si>
    <t>张佳佳</t>
  </si>
  <si>
    <t>681119101833</t>
  </si>
  <si>
    <t>温  雅</t>
    <phoneticPr fontId="1" type="noConversion"/>
  </si>
  <si>
    <t>681119101891</t>
  </si>
  <si>
    <t>郭璐璐</t>
  </si>
  <si>
    <t>681119101498</t>
  </si>
  <si>
    <t>郭晓婵</t>
  </si>
  <si>
    <t>681119101466</t>
  </si>
  <si>
    <t>戴洁洁</t>
  </si>
  <si>
    <t>681119101642</t>
  </si>
  <si>
    <t>张  璐</t>
    <phoneticPr fontId="1" type="noConversion"/>
  </si>
  <si>
    <t>681119101508</t>
  </si>
  <si>
    <t>刘  圆</t>
    <phoneticPr fontId="1" type="noConversion"/>
  </si>
  <si>
    <t>681119101916</t>
  </si>
  <si>
    <t>陈  雅</t>
    <phoneticPr fontId="1" type="noConversion"/>
  </si>
  <si>
    <t>681119101631</t>
  </si>
  <si>
    <t>陈红云</t>
  </si>
  <si>
    <r>
      <rPr>
        <b/>
        <u/>
        <sz val="14"/>
        <rFont val="宋体"/>
        <family val="3"/>
        <charset val="134"/>
      </rPr>
      <t xml:space="preserve">  小学语文（三） </t>
    </r>
    <r>
      <rPr>
        <b/>
        <sz val="14"/>
        <rFont val="宋体"/>
        <family val="3"/>
        <charset val="134"/>
      </rPr>
      <t>学科</t>
    </r>
    <phoneticPr fontId="6" type="noConversion"/>
  </si>
  <si>
    <t>681119101476</t>
  </si>
  <si>
    <t>张  勇</t>
    <phoneticPr fontId="1" type="noConversion"/>
  </si>
  <si>
    <t>参加体检</t>
    <phoneticPr fontId="1" type="noConversion"/>
  </si>
  <si>
    <r>
      <t>2019</t>
    </r>
    <r>
      <rPr>
        <b/>
        <sz val="18"/>
        <rFont val="宋体"/>
        <family val="3"/>
        <charset val="134"/>
      </rPr>
      <t>年新罗区新教师招聘笔试和面试成绩公示</t>
    </r>
    <phoneticPr fontId="6" type="noConversion"/>
  </si>
  <si>
    <t>公示时间：2019年6月1日-10日，             监督电话：2325782,5320122</t>
    <phoneticPr fontId="1" type="noConversion"/>
  </si>
  <si>
    <r>
      <rPr>
        <b/>
        <u/>
        <sz val="14"/>
        <rFont val="宋体"/>
        <family val="3"/>
        <charset val="134"/>
      </rPr>
      <t xml:space="preserve">  小学数学（一） </t>
    </r>
    <r>
      <rPr>
        <b/>
        <sz val="14"/>
        <rFont val="宋体"/>
        <family val="3"/>
        <charset val="134"/>
      </rPr>
      <t>学科</t>
    </r>
    <phoneticPr fontId="6" type="noConversion"/>
  </si>
  <si>
    <t>按百分制加分后笔试成绩</t>
    <phoneticPr fontId="1" type="noConversion"/>
  </si>
  <si>
    <t>面试成绩</t>
    <phoneticPr fontId="6" type="noConversion"/>
  </si>
  <si>
    <t>合计总分（笔试总成绩的50%+面试成绩的50%）</t>
    <phoneticPr fontId="6" type="noConversion"/>
  </si>
  <si>
    <t>681219102208</t>
  </si>
  <si>
    <t>张  芳</t>
    <phoneticPr fontId="1" type="noConversion"/>
  </si>
  <si>
    <t>参加体检</t>
    <phoneticPr fontId="1" type="noConversion"/>
  </si>
  <si>
    <t>681219102244</t>
  </si>
  <si>
    <t>吴丽婷</t>
  </si>
  <si>
    <t>681219102338</t>
  </si>
  <si>
    <t>李雪威</t>
  </si>
  <si>
    <t>681219102525</t>
  </si>
  <si>
    <t>陈连香</t>
  </si>
  <si>
    <t>681219102213</t>
  </si>
  <si>
    <t>王  芳</t>
    <phoneticPr fontId="1" type="noConversion"/>
  </si>
  <si>
    <t>681219102399</t>
  </si>
  <si>
    <t>681219102251</t>
  </si>
  <si>
    <t>钟淑云</t>
  </si>
  <si>
    <t>681219102160</t>
  </si>
  <si>
    <t>黄明燕</t>
  </si>
  <si>
    <t>681219102481</t>
  </si>
  <si>
    <t>黄玉晶</t>
  </si>
  <si>
    <t>681219102493</t>
  </si>
  <si>
    <t>邹丽珍</t>
  </si>
  <si>
    <t>681219102513</t>
  </si>
  <si>
    <t>江灵珊</t>
  </si>
  <si>
    <t>681219102238</t>
  </si>
  <si>
    <t>曾玉玲</t>
  </si>
  <si>
    <t>681219102216</t>
  </si>
  <si>
    <t>阮晓芳</t>
  </si>
  <si>
    <t>681219102278</t>
  </si>
  <si>
    <t>张子明</t>
  </si>
  <si>
    <t>681219101991</t>
  </si>
  <si>
    <t>许淑娴</t>
  </si>
  <si>
    <r>
      <t>2019</t>
    </r>
    <r>
      <rPr>
        <b/>
        <sz val="18"/>
        <rFont val="宋体"/>
        <family val="3"/>
        <charset val="134"/>
      </rPr>
      <t>年新罗区新教师招聘笔试和面试成绩公示</t>
    </r>
    <phoneticPr fontId="6" type="noConversion"/>
  </si>
  <si>
    <t>公示时间：2019年6月1日-10日，                 监督电话：2325782,5320122</t>
    <phoneticPr fontId="1" type="noConversion"/>
  </si>
  <si>
    <r>
      <rPr>
        <b/>
        <u/>
        <sz val="14"/>
        <rFont val="宋体"/>
        <family val="3"/>
        <charset val="134"/>
      </rPr>
      <t xml:space="preserve">  中学体育 </t>
    </r>
    <r>
      <rPr>
        <b/>
        <sz val="14"/>
        <rFont val="宋体"/>
        <family val="3"/>
        <charset val="134"/>
      </rPr>
      <t>学科</t>
    </r>
    <phoneticPr fontId="6" type="noConversion"/>
  </si>
  <si>
    <t>按百分制加分后笔试成绩</t>
    <phoneticPr fontId="1" type="noConversion"/>
  </si>
  <si>
    <t>面试成绩</t>
    <phoneticPr fontId="6" type="noConversion"/>
  </si>
  <si>
    <t>合计总分（笔试总成绩的50%+面试成绩的50%）</t>
    <phoneticPr fontId="6" type="noConversion"/>
  </si>
  <si>
    <t>片断教学原始分</t>
    <phoneticPr fontId="1" type="noConversion"/>
  </si>
  <si>
    <t>片断教学的50%</t>
    <phoneticPr fontId="1" type="noConversion"/>
  </si>
  <si>
    <t>技能测试原始分</t>
    <phoneticPr fontId="1" type="noConversion"/>
  </si>
  <si>
    <t>技能测试的50%</t>
    <phoneticPr fontId="1" type="noConversion"/>
  </si>
  <si>
    <t>面试成绩小计</t>
    <phoneticPr fontId="1" type="noConversion"/>
  </si>
  <si>
    <t>684519103842</t>
  </si>
  <si>
    <t>苏鸿杰</t>
  </si>
  <si>
    <t>男</t>
    <phoneticPr fontId="1" type="noConversion"/>
  </si>
  <si>
    <t>684519103841</t>
  </si>
  <si>
    <t>游新超</t>
  </si>
  <si>
    <t>参加体检</t>
    <phoneticPr fontId="1" type="noConversion"/>
  </si>
  <si>
    <t>684519103835</t>
  </si>
  <si>
    <t>陈伟英</t>
  </si>
  <si>
    <t>女</t>
    <phoneticPr fontId="1" type="noConversion"/>
  </si>
  <si>
    <r>
      <rPr>
        <b/>
        <u/>
        <sz val="14"/>
        <rFont val="宋体"/>
        <family val="3"/>
        <charset val="134"/>
      </rPr>
      <t xml:space="preserve">  小学体育 </t>
    </r>
    <r>
      <rPr>
        <b/>
        <sz val="14"/>
        <rFont val="宋体"/>
        <family val="3"/>
        <charset val="134"/>
      </rPr>
      <t>学科</t>
    </r>
    <phoneticPr fontId="6" type="noConversion"/>
  </si>
  <si>
    <t>681919103280</t>
  </si>
  <si>
    <t>张港祥</t>
  </si>
  <si>
    <t>681919103338</t>
  </si>
  <si>
    <t>李建辉</t>
  </si>
  <si>
    <t>681919103284</t>
  </si>
  <si>
    <t>范健喜</t>
  </si>
  <si>
    <t>681919103329</t>
  </si>
  <si>
    <t>吴榕标</t>
  </si>
  <si>
    <t>681919103286</t>
  </si>
  <si>
    <t>邓  武</t>
    <phoneticPr fontId="1" type="noConversion"/>
  </si>
  <si>
    <t>681919103333</t>
  </si>
  <si>
    <t>杨炜豪</t>
  </si>
  <si>
    <t>681919103326</t>
  </si>
  <si>
    <t>钟水华</t>
  </si>
  <si>
    <t>681919103295</t>
  </si>
  <si>
    <t>林郁冬</t>
  </si>
  <si>
    <t>681919103371</t>
  </si>
  <si>
    <t>赖莹珲</t>
  </si>
  <si>
    <t>681919103353</t>
  </si>
  <si>
    <t>连涛龙</t>
  </si>
  <si>
    <t>681919103304</t>
  </si>
  <si>
    <t>张德明</t>
  </si>
  <si>
    <t>681919103260</t>
  </si>
  <si>
    <t>廖伟丹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</si>
</sst>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2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0"/>
      <name val="Arial Unicode MS"/>
      <family val="2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4"/>
      <name val="宋体"/>
      <family val="3"/>
      <charset val="134"/>
    </font>
    <font>
      <b/>
      <sz val="12"/>
      <name val="Arial"/>
      <family val="2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Arial Unicode MS"/>
      <family val="2"/>
    </font>
    <font>
      <b/>
      <sz val="18"/>
      <name val="Arial"/>
      <family val="2"/>
    </font>
    <font>
      <b/>
      <sz val="18"/>
      <name val="宋体"/>
      <family val="3"/>
      <charset val="134"/>
    </font>
    <font>
      <b/>
      <sz val="11"/>
      <name val="Arial"/>
      <family val="2"/>
    </font>
    <font>
      <b/>
      <sz val="11"/>
      <name val="宋体"/>
      <family val="3"/>
      <charset val="134"/>
    </font>
    <font>
      <b/>
      <sz val="11"/>
      <name val="Arial Unicode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Fill="0" applyProtection="0"/>
    <xf numFmtId="0" fontId="3" fillId="0" borderId="0">
      <alignment vertical="center"/>
    </xf>
    <xf numFmtId="0" fontId="2" fillId="0" borderId="0" applyFill="0" applyProtection="0"/>
    <xf numFmtId="0" fontId="2" fillId="0" borderId="0" applyFill="0" applyProtection="0"/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0" fontId="7" fillId="0" borderId="0" xfId="0" applyFont="1">
      <alignment vertical="center"/>
    </xf>
    <xf numFmtId="177" fontId="14" fillId="0" borderId="4" xfId="0" applyNumberFormat="1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wrapText="1"/>
    </xf>
    <xf numFmtId="176" fontId="30" fillId="0" borderId="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1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1" fontId="17" fillId="0" borderId="2" xfId="0" applyNumberFormat="1" applyFont="1" applyBorder="1" applyAlignment="1">
      <alignment horizontal="center" vertical="center" wrapText="1"/>
    </xf>
    <xf numFmtId="177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19" fillId="0" borderId="0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1" xfId="0" applyNumberFormat="1" applyFill="1" applyBorder="1" applyAlignment="1">
      <alignment horizontal="center" vertical="center" wrapText="1"/>
    </xf>
  </cellXfs>
  <cellStyles count="6">
    <cellStyle name="常规" xfId="0" builtinId="0"/>
    <cellStyle name="常规 11" xfId="5"/>
    <cellStyle name="常规 3" xfId="1"/>
    <cellStyle name="常规 4" xfId="3"/>
    <cellStyle name="常规 6" xfId="4"/>
    <cellStyle name="常规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766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766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2900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2900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70510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D9" sqref="D9"/>
    </sheetView>
  </sheetViews>
  <sheetFormatPr defaultRowHeight="13.5"/>
  <cols>
    <col min="1" max="1" width="16" customWidth="1"/>
    <col min="2" max="2" width="13.5" customWidth="1"/>
    <col min="3" max="3" width="6.5" customWidth="1"/>
    <col min="4" max="4" width="9.625" customWidth="1"/>
    <col min="5" max="5" width="10" style="17" customWidth="1"/>
    <col min="6" max="6" width="16.375" style="17" customWidth="1"/>
    <col min="7" max="7" width="12" customWidth="1"/>
  </cols>
  <sheetData>
    <row r="1" spans="1:9" s="1" customFormat="1" ht="29.25" customHeight="1">
      <c r="A1" s="57" t="s">
        <v>137</v>
      </c>
      <c r="B1" s="57"/>
      <c r="C1" s="57"/>
      <c r="D1" s="57"/>
      <c r="E1" s="57"/>
      <c r="F1" s="57"/>
      <c r="G1" s="57"/>
    </row>
    <row r="2" spans="1:9" s="1" customFormat="1" ht="29.25" customHeight="1">
      <c r="A2" s="73" t="s">
        <v>138</v>
      </c>
      <c r="B2" s="73"/>
      <c r="C2" s="73"/>
      <c r="D2" s="73"/>
      <c r="E2" s="73"/>
      <c r="F2" s="73"/>
      <c r="G2" s="73"/>
      <c r="H2" s="51"/>
      <c r="I2" s="51"/>
    </row>
    <row r="3" spans="1:9" s="1" customFormat="1" ht="33" customHeight="1">
      <c r="A3" s="58" t="s">
        <v>139</v>
      </c>
      <c r="B3" s="58"/>
      <c r="C3" s="58"/>
      <c r="D3" s="58"/>
      <c r="E3" s="58"/>
      <c r="F3" s="59">
        <v>43617</v>
      </c>
      <c r="G3" s="60"/>
    </row>
    <row r="4" spans="1:9" s="4" customFormat="1" ht="42" customHeight="1">
      <c r="A4" s="49" t="s">
        <v>4</v>
      </c>
      <c r="B4" s="49" t="s">
        <v>0</v>
      </c>
      <c r="C4" s="49" t="s">
        <v>1</v>
      </c>
      <c r="D4" s="50" t="s">
        <v>140</v>
      </c>
      <c r="E4" s="48" t="s">
        <v>141</v>
      </c>
      <c r="F4" s="3" t="s">
        <v>142</v>
      </c>
      <c r="G4" s="49" t="s">
        <v>6</v>
      </c>
    </row>
    <row r="5" spans="1:9" s="19" customFormat="1" ht="29.25" customHeight="1">
      <c r="A5" s="12" t="s">
        <v>143</v>
      </c>
      <c r="B5" s="12" t="s">
        <v>144</v>
      </c>
      <c r="C5" s="12" t="s">
        <v>3</v>
      </c>
      <c r="D5" s="14">
        <v>75.599999999999994</v>
      </c>
      <c r="E5" s="15">
        <v>92.66</v>
      </c>
      <c r="F5" s="16">
        <f t="shared" ref="F5:F19" si="0">(D5+E5)/2</f>
        <v>84.13</v>
      </c>
      <c r="G5" s="5" t="s">
        <v>145</v>
      </c>
    </row>
    <row r="6" spans="1:9" s="19" customFormat="1" ht="29.25" customHeight="1">
      <c r="A6" s="12" t="s">
        <v>146</v>
      </c>
      <c r="B6" s="12" t="s">
        <v>147</v>
      </c>
      <c r="C6" s="12" t="s">
        <v>3</v>
      </c>
      <c r="D6" s="14">
        <v>75.466666666666669</v>
      </c>
      <c r="E6" s="15">
        <v>89.33</v>
      </c>
      <c r="F6" s="16">
        <f t="shared" si="0"/>
        <v>82.398333333333341</v>
      </c>
      <c r="G6" s="5" t="s">
        <v>145</v>
      </c>
    </row>
    <row r="7" spans="1:9" s="19" customFormat="1" ht="29.25" customHeight="1">
      <c r="A7" s="12" t="s">
        <v>148</v>
      </c>
      <c r="B7" s="12" t="s">
        <v>149</v>
      </c>
      <c r="C7" s="12" t="s">
        <v>3</v>
      </c>
      <c r="D7" s="14">
        <v>75.400000000000006</v>
      </c>
      <c r="E7" s="15">
        <v>90.66</v>
      </c>
      <c r="F7" s="16">
        <f t="shared" si="0"/>
        <v>83.03</v>
      </c>
      <c r="G7" s="5" t="s">
        <v>145</v>
      </c>
    </row>
    <row r="8" spans="1:9" s="19" customFormat="1" ht="29.25" customHeight="1">
      <c r="A8" s="12" t="s">
        <v>150</v>
      </c>
      <c r="B8" s="12" t="s">
        <v>151</v>
      </c>
      <c r="C8" s="12" t="s">
        <v>3</v>
      </c>
      <c r="D8" s="14">
        <v>73.8</v>
      </c>
      <c r="E8" s="15">
        <v>87</v>
      </c>
      <c r="F8" s="16">
        <f t="shared" si="0"/>
        <v>80.400000000000006</v>
      </c>
      <c r="G8" s="5"/>
    </row>
    <row r="9" spans="1:9" s="19" customFormat="1" ht="29.25" customHeight="1">
      <c r="A9" s="12" t="s">
        <v>152</v>
      </c>
      <c r="B9" s="12" t="s">
        <v>153</v>
      </c>
      <c r="C9" s="12" t="s">
        <v>3</v>
      </c>
      <c r="D9" s="14">
        <v>73.066666666666663</v>
      </c>
      <c r="E9" s="15">
        <v>93.33</v>
      </c>
      <c r="F9" s="16">
        <f t="shared" si="0"/>
        <v>83.198333333333323</v>
      </c>
      <c r="G9" s="5" t="s">
        <v>145</v>
      </c>
    </row>
    <row r="10" spans="1:9" s="19" customFormat="1" ht="29.25" customHeight="1">
      <c r="A10" s="12" t="s">
        <v>154</v>
      </c>
      <c r="B10" s="12" t="s">
        <v>155</v>
      </c>
      <c r="C10" s="12" t="s">
        <v>3</v>
      </c>
      <c r="D10" s="14">
        <v>69.266666666666666</v>
      </c>
      <c r="E10" s="15">
        <v>93.66</v>
      </c>
      <c r="F10" s="16">
        <f t="shared" si="0"/>
        <v>81.463333333333338</v>
      </c>
      <c r="G10" s="5"/>
    </row>
    <row r="11" spans="1:9" s="19" customFormat="1" ht="29.25" customHeight="1">
      <c r="A11" s="12" t="s">
        <v>156</v>
      </c>
      <c r="B11" s="12" t="s">
        <v>157</v>
      </c>
      <c r="C11" s="12" t="s">
        <v>3</v>
      </c>
      <c r="D11" s="14">
        <v>69</v>
      </c>
      <c r="E11" s="15">
        <v>84.66</v>
      </c>
      <c r="F11" s="16">
        <f t="shared" si="0"/>
        <v>76.83</v>
      </c>
      <c r="G11" s="5"/>
    </row>
    <row r="12" spans="1:9" s="19" customFormat="1" ht="29.25" customHeight="1">
      <c r="A12" s="12" t="s">
        <v>158</v>
      </c>
      <c r="B12" s="12" t="s">
        <v>159</v>
      </c>
      <c r="C12" s="12" t="s">
        <v>3</v>
      </c>
      <c r="D12" s="14">
        <v>68.73333333333332</v>
      </c>
      <c r="E12" s="15">
        <v>85.33</v>
      </c>
      <c r="F12" s="16">
        <f t="shared" si="0"/>
        <v>77.031666666666666</v>
      </c>
      <c r="G12" s="5"/>
    </row>
    <row r="13" spans="1:9" s="19" customFormat="1" ht="29.25" customHeight="1">
      <c r="A13" s="12" t="s">
        <v>160</v>
      </c>
      <c r="B13" s="12" t="s">
        <v>161</v>
      </c>
      <c r="C13" s="12" t="s">
        <v>3</v>
      </c>
      <c r="D13" s="14">
        <v>68.533333333333331</v>
      </c>
      <c r="E13" s="15">
        <v>94.66</v>
      </c>
      <c r="F13" s="16">
        <f t="shared" si="0"/>
        <v>81.596666666666664</v>
      </c>
      <c r="G13" s="5" t="s">
        <v>145</v>
      </c>
    </row>
    <row r="14" spans="1:9" s="19" customFormat="1" ht="29.25" customHeight="1">
      <c r="A14" s="12" t="s">
        <v>162</v>
      </c>
      <c r="B14" s="12" t="s">
        <v>163</v>
      </c>
      <c r="C14" s="12" t="s">
        <v>3</v>
      </c>
      <c r="D14" s="14">
        <v>67.333333333333329</v>
      </c>
      <c r="E14" s="15">
        <v>87.33</v>
      </c>
      <c r="F14" s="16">
        <f t="shared" si="0"/>
        <v>77.331666666666663</v>
      </c>
      <c r="G14" s="5"/>
    </row>
    <row r="15" spans="1:9" s="19" customFormat="1" ht="29.25" customHeight="1">
      <c r="A15" s="12" t="s">
        <v>164</v>
      </c>
      <c r="B15" s="12" t="s">
        <v>165</v>
      </c>
      <c r="C15" s="12" t="s">
        <v>3</v>
      </c>
      <c r="D15" s="14">
        <v>67.13333333333334</v>
      </c>
      <c r="E15" s="15">
        <v>91</v>
      </c>
      <c r="F15" s="16">
        <f t="shared" si="0"/>
        <v>79.066666666666663</v>
      </c>
      <c r="G15" s="5"/>
    </row>
    <row r="16" spans="1:9" s="19" customFormat="1" ht="29.25" customHeight="1">
      <c r="A16" s="12" t="s">
        <v>166</v>
      </c>
      <c r="B16" s="12" t="s">
        <v>167</v>
      </c>
      <c r="C16" s="12" t="s">
        <v>3</v>
      </c>
      <c r="D16" s="14">
        <v>66.399999999999991</v>
      </c>
      <c r="E16" s="15">
        <v>93</v>
      </c>
      <c r="F16" s="16">
        <f t="shared" si="0"/>
        <v>79.699999999999989</v>
      </c>
      <c r="G16" s="5"/>
    </row>
    <row r="17" spans="1:7" s="19" customFormat="1" ht="29.25" customHeight="1">
      <c r="A17" s="12" t="s">
        <v>168</v>
      </c>
      <c r="B17" s="12" t="s">
        <v>169</v>
      </c>
      <c r="C17" s="12" t="s">
        <v>3</v>
      </c>
      <c r="D17" s="14">
        <v>66.333333333333329</v>
      </c>
      <c r="E17" s="15">
        <v>90.33</v>
      </c>
      <c r="F17" s="16">
        <f t="shared" si="0"/>
        <v>78.331666666666663</v>
      </c>
      <c r="G17" s="5"/>
    </row>
    <row r="18" spans="1:7" s="19" customFormat="1" ht="29.25" customHeight="1">
      <c r="A18" s="12" t="s">
        <v>170</v>
      </c>
      <c r="B18" s="12" t="s">
        <v>171</v>
      </c>
      <c r="C18" s="12" t="s">
        <v>3</v>
      </c>
      <c r="D18" s="14">
        <v>66.26666666666668</v>
      </c>
      <c r="E18" s="15">
        <v>83</v>
      </c>
      <c r="F18" s="16">
        <f t="shared" si="0"/>
        <v>74.63333333333334</v>
      </c>
      <c r="G18" s="5"/>
    </row>
    <row r="19" spans="1:7" s="19" customFormat="1" ht="29.25" customHeight="1">
      <c r="A19" s="12" t="s">
        <v>172</v>
      </c>
      <c r="B19" s="12" t="s">
        <v>173</v>
      </c>
      <c r="C19" s="12" t="s">
        <v>3</v>
      </c>
      <c r="D19" s="14">
        <v>66.2</v>
      </c>
      <c r="E19" s="15">
        <v>88.33</v>
      </c>
      <c r="F19" s="16">
        <f t="shared" si="0"/>
        <v>77.265000000000001</v>
      </c>
      <c r="G19" s="5"/>
    </row>
    <row r="20" spans="1:7" s="19" customFormat="1" ht="48" customHeight="1">
      <c r="A20" s="58" t="s">
        <v>174</v>
      </c>
      <c r="B20" s="58"/>
      <c r="C20" s="58"/>
      <c r="D20" s="58"/>
      <c r="E20" s="58"/>
      <c r="F20" s="30"/>
    </row>
    <row r="21" spans="1:7" s="4" customFormat="1" ht="42" customHeight="1">
      <c r="A21" s="49" t="s">
        <v>4</v>
      </c>
      <c r="B21" s="49" t="s">
        <v>0</v>
      </c>
      <c r="C21" s="49" t="s">
        <v>1</v>
      </c>
      <c r="D21" s="50" t="s">
        <v>140</v>
      </c>
      <c r="E21" s="48" t="s">
        <v>141</v>
      </c>
      <c r="F21" s="3" t="s">
        <v>142</v>
      </c>
      <c r="G21" s="49" t="s">
        <v>6</v>
      </c>
    </row>
    <row r="22" spans="1:7" s="19" customFormat="1" ht="38.25" customHeight="1">
      <c r="A22" s="22" t="s">
        <v>175</v>
      </c>
      <c r="B22" s="22" t="s">
        <v>176</v>
      </c>
      <c r="C22" s="22" t="s">
        <v>2</v>
      </c>
      <c r="D22" s="78">
        <v>53.266666666666673</v>
      </c>
      <c r="E22" s="79">
        <v>88.66</v>
      </c>
      <c r="F22" s="29">
        <f t="shared" ref="F22" si="1">(D22+E22)/2</f>
        <v>70.963333333333338</v>
      </c>
      <c r="G22" s="80" t="s">
        <v>177</v>
      </c>
    </row>
  </sheetData>
  <mergeCells count="5">
    <mergeCell ref="A1:G1"/>
    <mergeCell ref="A2:G2"/>
    <mergeCell ref="A3:E3"/>
    <mergeCell ref="F3:G3"/>
    <mergeCell ref="A20:E20"/>
  </mergeCells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K5" sqref="K5"/>
    </sheetView>
  </sheetViews>
  <sheetFormatPr defaultRowHeight="13.5"/>
  <cols>
    <col min="1" max="1" width="16.125" customWidth="1"/>
    <col min="2" max="2" width="11" customWidth="1"/>
    <col min="3" max="3" width="5.125" customWidth="1"/>
    <col min="4" max="4" width="12.875" customWidth="1"/>
    <col min="5" max="5" width="10" style="17" customWidth="1"/>
    <col min="6" max="6" width="16.375" style="17" customWidth="1"/>
    <col min="7" max="7" width="12" customWidth="1"/>
  </cols>
  <sheetData>
    <row r="1" spans="1:13" s="1" customFormat="1" ht="65.25" customHeight="1">
      <c r="A1" s="74" t="s">
        <v>128</v>
      </c>
      <c r="B1" s="74"/>
      <c r="C1" s="74"/>
      <c r="D1" s="74"/>
      <c r="E1" s="74"/>
      <c r="F1" s="74"/>
      <c r="G1" s="74"/>
    </row>
    <row r="2" spans="1:13" s="1" customFormat="1" ht="36" customHeight="1">
      <c r="A2" s="73" t="s">
        <v>136</v>
      </c>
      <c r="B2" s="73"/>
      <c r="C2" s="73"/>
      <c r="D2" s="73"/>
      <c r="E2" s="73"/>
      <c r="F2" s="73"/>
      <c r="G2" s="73"/>
      <c r="H2" s="51"/>
      <c r="I2" s="51"/>
      <c r="J2" s="51"/>
      <c r="K2" s="51"/>
      <c r="L2" s="51"/>
      <c r="M2" s="51"/>
    </row>
    <row r="3" spans="1:13" s="1" customFormat="1" ht="32.25" customHeight="1">
      <c r="A3" s="58" t="s">
        <v>105</v>
      </c>
      <c r="B3" s="58"/>
      <c r="C3" s="58"/>
      <c r="D3" s="58"/>
      <c r="E3" s="58"/>
      <c r="F3" s="59">
        <v>43617</v>
      </c>
      <c r="G3" s="60"/>
    </row>
    <row r="4" spans="1:13" s="56" customFormat="1" ht="42" customHeight="1">
      <c r="A4" s="52" t="s">
        <v>4</v>
      </c>
      <c r="B4" s="52" t="s">
        <v>0</v>
      </c>
      <c r="C4" s="52" t="s">
        <v>1</v>
      </c>
      <c r="D4" s="53" t="s">
        <v>133</v>
      </c>
      <c r="E4" s="54" t="s">
        <v>134</v>
      </c>
      <c r="F4" s="55" t="s">
        <v>135</v>
      </c>
      <c r="G4" s="52" t="s">
        <v>6</v>
      </c>
    </row>
    <row r="5" spans="1:13" s="4" customFormat="1" ht="42" customHeight="1">
      <c r="A5" s="18" t="s">
        <v>113</v>
      </c>
      <c r="B5" s="18" t="s">
        <v>114</v>
      </c>
      <c r="C5" s="9" t="s">
        <v>10</v>
      </c>
      <c r="D5" s="37">
        <v>70.13333333333334</v>
      </c>
      <c r="E5" s="38">
        <v>82</v>
      </c>
      <c r="F5" s="37">
        <f>(D5+E5)/2</f>
        <v>76.066666666666663</v>
      </c>
      <c r="G5" s="42" t="s">
        <v>54</v>
      </c>
    </row>
    <row r="6" spans="1:13" s="4" customFormat="1" ht="42" customHeight="1">
      <c r="A6" s="18" t="s">
        <v>115</v>
      </c>
      <c r="B6" s="18" t="s">
        <v>116</v>
      </c>
      <c r="C6" s="9" t="s">
        <v>10</v>
      </c>
      <c r="D6" s="37">
        <v>69.933333333333337</v>
      </c>
      <c r="E6" s="38">
        <v>81.33</v>
      </c>
      <c r="F6" s="37">
        <f>(D6+E6)/2</f>
        <v>75.631666666666661</v>
      </c>
      <c r="G6" s="41"/>
    </row>
    <row r="7" spans="1:13" s="19" customFormat="1" ht="33.75" customHeight="1">
      <c r="A7" s="18" t="s">
        <v>117</v>
      </c>
      <c r="B7" s="40" t="s">
        <v>118</v>
      </c>
      <c r="C7" s="9" t="s">
        <v>10</v>
      </c>
      <c r="D7" s="16">
        <v>67.333333333333329</v>
      </c>
      <c r="E7" s="36">
        <v>83.33</v>
      </c>
      <c r="F7" s="37">
        <f>(D7+E7)/2</f>
        <v>75.331666666666663</v>
      </c>
      <c r="G7" s="5"/>
    </row>
    <row r="8" spans="1:13" s="19" customFormat="1" ht="64.5" customHeight="1">
      <c r="A8" s="75" t="s">
        <v>106</v>
      </c>
      <c r="B8" s="75"/>
      <c r="C8" s="75"/>
      <c r="D8" s="75"/>
      <c r="E8" s="75"/>
      <c r="F8" s="75"/>
      <c r="G8" s="75"/>
    </row>
    <row r="9" spans="1:13" s="56" customFormat="1" ht="42" customHeight="1">
      <c r="A9" s="52" t="s">
        <v>4</v>
      </c>
      <c r="B9" s="52" t="s">
        <v>0</v>
      </c>
      <c r="C9" s="52" t="s">
        <v>1</v>
      </c>
      <c r="D9" s="53" t="s">
        <v>133</v>
      </c>
      <c r="E9" s="54" t="s">
        <v>134</v>
      </c>
      <c r="F9" s="55" t="s">
        <v>135</v>
      </c>
      <c r="G9" s="52" t="s">
        <v>6</v>
      </c>
    </row>
    <row r="10" spans="1:13" s="19" customFormat="1" ht="39.75" customHeight="1">
      <c r="A10" s="18" t="s">
        <v>107</v>
      </c>
      <c r="B10" s="18" t="s">
        <v>108</v>
      </c>
      <c r="C10" s="9" t="s">
        <v>10</v>
      </c>
      <c r="D10" s="14">
        <v>78.133333333333326</v>
      </c>
      <c r="E10" s="15">
        <v>85.67</v>
      </c>
      <c r="F10" s="16">
        <f t="shared" ref="F10:F12" si="0">(D10+E10)/2</f>
        <v>81.901666666666671</v>
      </c>
      <c r="G10" s="42" t="s">
        <v>54</v>
      </c>
    </row>
    <row r="11" spans="1:13" s="19" customFormat="1" ht="39.75" customHeight="1">
      <c r="A11" s="18" t="s">
        <v>109</v>
      </c>
      <c r="B11" s="18" t="s">
        <v>110</v>
      </c>
      <c r="C11" s="9" t="s">
        <v>10</v>
      </c>
      <c r="D11" s="14">
        <v>75.2</v>
      </c>
      <c r="E11" s="15">
        <v>84.33</v>
      </c>
      <c r="F11" s="16">
        <f t="shared" si="0"/>
        <v>79.765000000000001</v>
      </c>
      <c r="G11" s="6"/>
    </row>
    <row r="12" spans="1:13" s="19" customFormat="1" ht="39.75" customHeight="1">
      <c r="A12" s="18" t="s">
        <v>111</v>
      </c>
      <c r="B12" s="18" t="s">
        <v>112</v>
      </c>
      <c r="C12" s="9" t="s">
        <v>10</v>
      </c>
      <c r="D12" s="14">
        <v>72.066666666666663</v>
      </c>
      <c r="E12" s="15">
        <v>75.33</v>
      </c>
      <c r="F12" s="16">
        <f t="shared" si="0"/>
        <v>73.698333333333323</v>
      </c>
      <c r="G12" s="6"/>
    </row>
  </sheetData>
  <mergeCells count="5">
    <mergeCell ref="A1:G1"/>
    <mergeCell ref="A3:E3"/>
    <mergeCell ref="F3:G3"/>
    <mergeCell ref="A8:G8"/>
    <mergeCell ref="A2:G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0" sqref="F10"/>
    </sheetView>
  </sheetViews>
  <sheetFormatPr defaultRowHeight="13.5"/>
  <cols>
    <col min="1" max="1" width="17.875" customWidth="1"/>
    <col min="2" max="2" width="11.375" customWidth="1"/>
    <col min="3" max="3" width="6.125" customWidth="1"/>
    <col min="4" max="4" width="9.625" customWidth="1"/>
    <col min="5" max="5" width="10.375" style="17" customWidth="1"/>
    <col min="6" max="6" width="12.75" style="17" customWidth="1"/>
    <col min="7" max="7" width="12" customWidth="1"/>
  </cols>
  <sheetData>
    <row r="1" spans="1:9" s="1" customFormat="1" ht="33.75" customHeight="1">
      <c r="A1" s="74" t="s">
        <v>178</v>
      </c>
      <c r="B1" s="74"/>
      <c r="C1" s="74"/>
      <c r="D1" s="74"/>
      <c r="E1" s="74"/>
      <c r="F1" s="74"/>
      <c r="G1" s="74"/>
    </row>
    <row r="2" spans="1:9" s="1" customFormat="1" ht="29.25" customHeight="1">
      <c r="A2" s="73" t="s">
        <v>179</v>
      </c>
      <c r="B2" s="73"/>
      <c r="C2" s="73"/>
      <c r="D2" s="73"/>
      <c r="E2" s="73"/>
      <c r="F2" s="73"/>
      <c r="G2" s="73"/>
      <c r="H2" s="51"/>
      <c r="I2" s="51"/>
    </row>
    <row r="3" spans="1:9" s="1" customFormat="1" ht="42" customHeight="1">
      <c r="A3" s="76" t="s">
        <v>180</v>
      </c>
      <c r="B3" s="76"/>
      <c r="C3" s="76"/>
      <c r="D3" s="76"/>
      <c r="E3" s="76"/>
      <c r="F3" s="77">
        <v>43617</v>
      </c>
      <c r="G3" s="77"/>
    </row>
    <row r="4" spans="1:9" s="4" customFormat="1" ht="45" customHeight="1">
      <c r="A4" s="49" t="s">
        <v>4</v>
      </c>
      <c r="B4" s="49" t="s">
        <v>0</v>
      </c>
      <c r="C4" s="49" t="s">
        <v>1</v>
      </c>
      <c r="D4" s="50" t="s">
        <v>181</v>
      </c>
      <c r="E4" s="48" t="s">
        <v>182</v>
      </c>
      <c r="F4" s="3" t="s">
        <v>183</v>
      </c>
      <c r="G4" s="49" t="s">
        <v>6</v>
      </c>
    </row>
    <row r="5" spans="1:9" s="19" customFormat="1" ht="33.75" customHeight="1">
      <c r="A5" s="12" t="s">
        <v>184</v>
      </c>
      <c r="B5" s="12" t="s">
        <v>185</v>
      </c>
      <c r="C5" s="12" t="s">
        <v>3</v>
      </c>
      <c r="D5" s="14">
        <v>86.066666666666663</v>
      </c>
      <c r="E5" s="15">
        <v>89.67</v>
      </c>
      <c r="F5" s="16">
        <f t="shared" ref="F5:F19" si="0">(D5+E5)/2</f>
        <v>87.868333333333339</v>
      </c>
      <c r="G5" s="5" t="s">
        <v>186</v>
      </c>
    </row>
    <row r="6" spans="1:9" s="19" customFormat="1" ht="33.75" customHeight="1">
      <c r="A6" s="12" t="s">
        <v>187</v>
      </c>
      <c r="B6" s="12" t="s">
        <v>188</v>
      </c>
      <c r="C6" s="12" t="s">
        <v>3</v>
      </c>
      <c r="D6" s="14">
        <v>82.399999999999991</v>
      </c>
      <c r="E6" s="15">
        <v>86.33</v>
      </c>
      <c r="F6" s="16">
        <f t="shared" si="0"/>
        <v>84.364999999999995</v>
      </c>
      <c r="G6" s="5" t="s">
        <v>186</v>
      </c>
    </row>
    <row r="7" spans="1:9" s="19" customFormat="1" ht="33.75" customHeight="1">
      <c r="A7" s="12" t="s">
        <v>189</v>
      </c>
      <c r="B7" s="12" t="s">
        <v>190</v>
      </c>
      <c r="C7" s="12" t="s">
        <v>3</v>
      </c>
      <c r="D7" s="14">
        <v>81.73333333333332</v>
      </c>
      <c r="E7" s="15">
        <v>88.5</v>
      </c>
      <c r="F7" s="16">
        <f t="shared" si="0"/>
        <v>85.11666666666666</v>
      </c>
      <c r="G7" s="5" t="s">
        <v>186</v>
      </c>
    </row>
    <row r="8" spans="1:9" s="19" customFormat="1" ht="33.75" customHeight="1">
      <c r="A8" s="12" t="s">
        <v>191</v>
      </c>
      <c r="B8" s="12" t="s">
        <v>192</v>
      </c>
      <c r="C8" s="12" t="s">
        <v>3</v>
      </c>
      <c r="D8" s="14">
        <v>78.399999999999991</v>
      </c>
      <c r="E8" s="15">
        <v>83.67</v>
      </c>
      <c r="F8" s="16">
        <f t="shared" si="0"/>
        <v>81.034999999999997</v>
      </c>
      <c r="G8" s="5" t="s">
        <v>186</v>
      </c>
    </row>
    <row r="9" spans="1:9" s="19" customFormat="1" ht="33.75" customHeight="1">
      <c r="A9" s="12" t="s">
        <v>193</v>
      </c>
      <c r="B9" s="12" t="s">
        <v>194</v>
      </c>
      <c r="C9" s="12" t="s">
        <v>3</v>
      </c>
      <c r="D9" s="14">
        <v>77.466666666666669</v>
      </c>
      <c r="E9" s="15">
        <v>79</v>
      </c>
      <c r="F9" s="16">
        <f t="shared" si="0"/>
        <v>78.233333333333334</v>
      </c>
      <c r="G9" s="6"/>
    </row>
    <row r="10" spans="1:9" s="19" customFormat="1" ht="33.75" customHeight="1">
      <c r="A10" s="12" t="s">
        <v>195</v>
      </c>
      <c r="B10" s="12" t="s">
        <v>9</v>
      </c>
      <c r="C10" s="12" t="s">
        <v>3</v>
      </c>
      <c r="D10" s="14">
        <v>77.333333333333329</v>
      </c>
      <c r="E10" s="15">
        <v>82.5</v>
      </c>
      <c r="F10" s="16">
        <f t="shared" si="0"/>
        <v>79.916666666666657</v>
      </c>
      <c r="G10" s="6"/>
    </row>
    <row r="11" spans="1:9" s="19" customFormat="1" ht="33.75" customHeight="1">
      <c r="A11" s="12" t="s">
        <v>196</v>
      </c>
      <c r="B11" s="12" t="s">
        <v>197</v>
      </c>
      <c r="C11" s="12" t="s">
        <v>3</v>
      </c>
      <c r="D11" s="14">
        <v>76.86666666666666</v>
      </c>
      <c r="E11" s="15">
        <v>83.83</v>
      </c>
      <c r="F11" s="16">
        <f t="shared" si="0"/>
        <v>80.348333333333329</v>
      </c>
      <c r="G11" s="6"/>
    </row>
    <row r="12" spans="1:9" s="19" customFormat="1" ht="33.75" customHeight="1">
      <c r="A12" s="12" t="s">
        <v>198</v>
      </c>
      <c r="B12" s="12" t="s">
        <v>199</v>
      </c>
      <c r="C12" s="12" t="s">
        <v>3</v>
      </c>
      <c r="D12" s="14">
        <v>73.666666666666671</v>
      </c>
      <c r="E12" s="15">
        <v>78.5</v>
      </c>
      <c r="F12" s="16">
        <f t="shared" si="0"/>
        <v>76.083333333333343</v>
      </c>
      <c r="G12" s="6"/>
    </row>
    <row r="13" spans="1:9" s="19" customFormat="1" ht="33.75" customHeight="1">
      <c r="A13" s="12" t="s">
        <v>200</v>
      </c>
      <c r="B13" s="12" t="s">
        <v>201</v>
      </c>
      <c r="C13" s="12" t="s">
        <v>3</v>
      </c>
      <c r="D13" s="14">
        <v>73.599999999999994</v>
      </c>
      <c r="E13" s="15">
        <v>80.33</v>
      </c>
      <c r="F13" s="16">
        <f t="shared" si="0"/>
        <v>76.965000000000003</v>
      </c>
      <c r="G13" s="6"/>
    </row>
    <row r="14" spans="1:9" s="19" customFormat="1" ht="33.75" customHeight="1">
      <c r="A14" s="12" t="s">
        <v>202</v>
      </c>
      <c r="B14" s="12" t="s">
        <v>203</v>
      </c>
      <c r="C14" s="12" t="s">
        <v>3</v>
      </c>
      <c r="D14" s="14">
        <v>72.600000000000009</v>
      </c>
      <c r="E14" s="15">
        <v>82</v>
      </c>
      <c r="F14" s="16">
        <f t="shared" si="0"/>
        <v>77.300000000000011</v>
      </c>
      <c r="G14" s="6"/>
    </row>
    <row r="15" spans="1:9" s="19" customFormat="1" ht="33.75" customHeight="1">
      <c r="A15" s="12" t="s">
        <v>204</v>
      </c>
      <c r="B15" s="12" t="s">
        <v>205</v>
      </c>
      <c r="C15" s="12" t="s">
        <v>3</v>
      </c>
      <c r="D15" s="14">
        <v>72.2</v>
      </c>
      <c r="E15" s="15">
        <v>92.5</v>
      </c>
      <c r="F15" s="16">
        <f t="shared" si="0"/>
        <v>82.35</v>
      </c>
      <c r="G15" s="5" t="s">
        <v>186</v>
      </c>
    </row>
    <row r="16" spans="1:9" s="19" customFormat="1" ht="33.75" customHeight="1">
      <c r="A16" s="12" t="s">
        <v>206</v>
      </c>
      <c r="B16" s="12" t="s">
        <v>207</v>
      </c>
      <c r="C16" s="12" t="s">
        <v>3</v>
      </c>
      <c r="D16" s="14">
        <v>71.73333333333332</v>
      </c>
      <c r="E16" s="15">
        <v>85.67</v>
      </c>
      <c r="F16" s="16">
        <f t="shared" si="0"/>
        <v>78.701666666666654</v>
      </c>
      <c r="G16" s="6"/>
    </row>
    <row r="17" spans="1:7" s="19" customFormat="1" ht="33.75" customHeight="1">
      <c r="A17" s="12" t="s">
        <v>208</v>
      </c>
      <c r="B17" s="12" t="s">
        <v>209</v>
      </c>
      <c r="C17" s="12" t="s">
        <v>3</v>
      </c>
      <c r="D17" s="14">
        <v>70.333333333333343</v>
      </c>
      <c r="E17" s="15">
        <v>83</v>
      </c>
      <c r="F17" s="16">
        <f t="shared" si="0"/>
        <v>76.666666666666671</v>
      </c>
      <c r="G17" s="6"/>
    </row>
    <row r="18" spans="1:7" s="19" customFormat="1" ht="33.75" customHeight="1">
      <c r="A18" s="12" t="s">
        <v>210</v>
      </c>
      <c r="B18" s="5" t="s">
        <v>211</v>
      </c>
      <c r="C18" s="12" t="s">
        <v>3</v>
      </c>
      <c r="D18" s="14">
        <v>70.199999999999989</v>
      </c>
      <c r="E18" s="15">
        <v>78.33</v>
      </c>
      <c r="F18" s="16">
        <f t="shared" si="0"/>
        <v>74.264999999999986</v>
      </c>
      <c r="G18" s="6"/>
    </row>
    <row r="19" spans="1:7" s="19" customFormat="1" ht="33.75" customHeight="1">
      <c r="A19" s="12" t="s">
        <v>212</v>
      </c>
      <c r="B19" s="5" t="s">
        <v>213</v>
      </c>
      <c r="C19" s="12" t="s">
        <v>3</v>
      </c>
      <c r="D19" s="14">
        <v>70</v>
      </c>
      <c r="E19" s="5">
        <v>78.83</v>
      </c>
      <c r="F19" s="16">
        <f t="shared" si="0"/>
        <v>74.414999999999992</v>
      </c>
      <c r="G19" s="6"/>
    </row>
  </sheetData>
  <mergeCells count="4">
    <mergeCell ref="A1:G1"/>
    <mergeCell ref="A2:G2"/>
    <mergeCell ref="A3:E3"/>
    <mergeCell ref="F3:G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2" sqref="A2:XFD2"/>
    </sheetView>
  </sheetViews>
  <sheetFormatPr defaultRowHeight="13.5"/>
  <cols>
    <col min="1" max="1" width="17.625" customWidth="1"/>
    <col min="2" max="2" width="11.5" customWidth="1"/>
    <col min="3" max="3" width="5.125" customWidth="1"/>
    <col min="4" max="4" width="9.625" customWidth="1"/>
    <col min="5" max="5" width="8.75" style="17" customWidth="1"/>
    <col min="6" max="6" width="14.5" style="17" customWidth="1"/>
    <col min="7" max="7" width="12" style="44" customWidth="1"/>
  </cols>
  <sheetData>
    <row r="1" spans="1:9" s="1" customFormat="1" ht="40.5" customHeight="1">
      <c r="A1" s="57" t="s">
        <v>123</v>
      </c>
      <c r="B1" s="57"/>
      <c r="C1" s="57"/>
      <c r="D1" s="57"/>
      <c r="E1" s="57"/>
      <c r="F1" s="57"/>
      <c r="G1" s="57"/>
    </row>
    <row r="2" spans="1:9" s="1" customFormat="1" ht="45.75" customHeight="1">
      <c r="A2" s="61" t="s">
        <v>124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27.75" customHeight="1">
      <c r="A3" s="58" t="s">
        <v>59</v>
      </c>
      <c r="B3" s="58"/>
      <c r="C3" s="58"/>
      <c r="D3" s="58"/>
      <c r="E3" s="58"/>
      <c r="F3" s="59">
        <v>43617</v>
      </c>
      <c r="G3" s="60"/>
    </row>
    <row r="4" spans="1:9" s="4" customFormat="1" ht="42" customHeight="1">
      <c r="A4" s="7" t="s">
        <v>4</v>
      </c>
      <c r="B4" s="7" t="s">
        <v>0</v>
      </c>
      <c r="C4" s="7" t="s">
        <v>1</v>
      </c>
      <c r="D4" s="8" t="s">
        <v>8</v>
      </c>
      <c r="E4" s="13" t="s">
        <v>5</v>
      </c>
      <c r="F4" s="20" t="s">
        <v>7</v>
      </c>
      <c r="G4" s="41" t="s">
        <v>6</v>
      </c>
    </row>
    <row r="5" spans="1:9" s="19" customFormat="1" ht="33.75" customHeight="1">
      <c r="A5" s="12" t="s">
        <v>11</v>
      </c>
      <c r="B5" s="12" t="s">
        <v>9</v>
      </c>
      <c r="C5" s="12" t="s">
        <v>3</v>
      </c>
      <c r="D5" s="14">
        <v>77.333333333333329</v>
      </c>
      <c r="E5" s="15">
        <v>91.17</v>
      </c>
      <c r="F5" s="16">
        <f>(D5+E5)/2</f>
        <v>84.251666666666665</v>
      </c>
      <c r="G5" s="42" t="s">
        <v>54</v>
      </c>
    </row>
    <row r="6" spans="1:9" s="19" customFormat="1" ht="33.75" customHeight="1">
      <c r="A6" s="12" t="s">
        <v>12</v>
      </c>
      <c r="B6" s="12" t="s">
        <v>119</v>
      </c>
      <c r="C6" s="12" t="s">
        <v>3</v>
      </c>
      <c r="D6" s="14">
        <v>75.933333333333337</v>
      </c>
      <c r="E6" s="15">
        <v>81</v>
      </c>
      <c r="F6" s="16">
        <f t="shared" ref="F6:F16" si="0">(D6+E6)/2</f>
        <v>78.466666666666669</v>
      </c>
      <c r="G6" s="5"/>
    </row>
    <row r="7" spans="1:9" s="19" customFormat="1" ht="33.75" customHeight="1">
      <c r="A7" s="12" t="s">
        <v>13</v>
      </c>
      <c r="B7" s="12" t="s">
        <v>14</v>
      </c>
      <c r="C7" s="12" t="s">
        <v>3</v>
      </c>
      <c r="D7" s="14">
        <v>75.599999999999994</v>
      </c>
      <c r="E7" s="15">
        <v>86.17</v>
      </c>
      <c r="F7" s="16">
        <f t="shared" si="0"/>
        <v>80.884999999999991</v>
      </c>
      <c r="G7" s="42" t="s">
        <v>54</v>
      </c>
    </row>
    <row r="8" spans="1:9" s="19" customFormat="1" ht="33.75" customHeight="1">
      <c r="A8" s="12" t="s">
        <v>15</v>
      </c>
      <c r="B8" s="12" t="s">
        <v>16</v>
      </c>
      <c r="C8" s="12" t="s">
        <v>3</v>
      </c>
      <c r="D8" s="14">
        <v>75.533333333333331</v>
      </c>
      <c r="E8" s="15">
        <v>81</v>
      </c>
      <c r="F8" s="16">
        <f t="shared" si="0"/>
        <v>78.266666666666666</v>
      </c>
      <c r="G8" s="5"/>
    </row>
    <row r="9" spans="1:9" s="19" customFormat="1" ht="33.75" customHeight="1">
      <c r="A9" s="12" t="s">
        <v>17</v>
      </c>
      <c r="B9" s="12" t="s">
        <v>18</v>
      </c>
      <c r="C9" s="12" t="s">
        <v>3</v>
      </c>
      <c r="D9" s="14">
        <v>71.73333333333332</v>
      </c>
      <c r="E9" s="15">
        <v>79.5</v>
      </c>
      <c r="F9" s="16">
        <f t="shared" si="0"/>
        <v>75.61666666666666</v>
      </c>
      <c r="G9" s="5"/>
    </row>
    <row r="10" spans="1:9" s="19" customFormat="1" ht="33.75" customHeight="1">
      <c r="A10" s="12" t="s">
        <v>19</v>
      </c>
      <c r="B10" s="12" t="s">
        <v>20</v>
      </c>
      <c r="C10" s="12" t="s">
        <v>3</v>
      </c>
      <c r="D10" s="14">
        <v>70</v>
      </c>
      <c r="E10" s="15">
        <v>85.33</v>
      </c>
      <c r="F10" s="16">
        <f t="shared" si="0"/>
        <v>77.664999999999992</v>
      </c>
      <c r="G10" s="5"/>
    </row>
    <row r="11" spans="1:9" s="19" customFormat="1" ht="54" customHeight="1">
      <c r="A11" s="58" t="s">
        <v>58</v>
      </c>
      <c r="B11" s="58"/>
      <c r="C11" s="58"/>
      <c r="D11" s="58"/>
      <c r="E11" s="58"/>
      <c r="F11" s="30"/>
      <c r="G11" s="43"/>
    </row>
    <row r="12" spans="1:9" s="4" customFormat="1" ht="42" customHeight="1">
      <c r="A12" s="11" t="s">
        <v>4</v>
      </c>
      <c r="B12" s="11" t="s">
        <v>0</v>
      </c>
      <c r="C12" s="11" t="s">
        <v>1</v>
      </c>
      <c r="D12" s="10" t="s">
        <v>8</v>
      </c>
      <c r="E12" s="21" t="s">
        <v>5</v>
      </c>
      <c r="F12" s="20" t="s">
        <v>7</v>
      </c>
      <c r="G12" s="41" t="s">
        <v>6</v>
      </c>
    </row>
    <row r="13" spans="1:9" s="19" customFormat="1" ht="33.75" customHeight="1">
      <c r="A13" s="22" t="s">
        <v>21</v>
      </c>
      <c r="B13" s="22" t="s">
        <v>22</v>
      </c>
      <c r="C13" s="22" t="s">
        <v>2</v>
      </c>
      <c r="D13" s="27">
        <v>76.599999999999994</v>
      </c>
      <c r="E13" s="28">
        <v>79.33</v>
      </c>
      <c r="F13" s="29">
        <f t="shared" si="0"/>
        <v>77.965000000000003</v>
      </c>
      <c r="G13" s="42" t="s">
        <v>54</v>
      </c>
    </row>
    <row r="14" spans="1:9" s="19" customFormat="1" ht="33.75" customHeight="1">
      <c r="A14" s="12" t="s">
        <v>23</v>
      </c>
      <c r="B14" s="12" t="s">
        <v>24</v>
      </c>
      <c r="C14" s="12" t="s">
        <v>2</v>
      </c>
      <c r="D14" s="14">
        <v>69.666666666666671</v>
      </c>
      <c r="E14" s="15">
        <v>75.33</v>
      </c>
      <c r="F14" s="16">
        <f t="shared" si="0"/>
        <v>72.498333333333335</v>
      </c>
      <c r="G14" s="42" t="s">
        <v>54</v>
      </c>
    </row>
    <row r="15" spans="1:9" s="19" customFormat="1" ht="33.75" customHeight="1">
      <c r="A15" s="12" t="s">
        <v>25</v>
      </c>
      <c r="B15" s="12" t="s">
        <v>120</v>
      </c>
      <c r="C15" s="12" t="s">
        <v>2</v>
      </c>
      <c r="D15" s="14">
        <v>59.666666666666671</v>
      </c>
      <c r="E15" s="15">
        <v>82.33</v>
      </c>
      <c r="F15" s="16">
        <f t="shared" si="0"/>
        <v>70.998333333333335</v>
      </c>
      <c r="G15" s="42" t="s">
        <v>54</v>
      </c>
    </row>
    <row r="16" spans="1:9" s="19" customFormat="1" ht="33.75" customHeight="1">
      <c r="A16" s="12" t="s">
        <v>26</v>
      </c>
      <c r="B16" s="12" t="s">
        <v>27</v>
      </c>
      <c r="C16" s="12" t="s">
        <v>2</v>
      </c>
      <c r="D16" s="14">
        <v>55.666666666666664</v>
      </c>
      <c r="E16" s="15">
        <v>75.67</v>
      </c>
      <c r="F16" s="16">
        <f t="shared" si="0"/>
        <v>65.668333333333337</v>
      </c>
      <c r="G16" s="42" t="s">
        <v>54</v>
      </c>
    </row>
  </sheetData>
  <mergeCells count="5">
    <mergeCell ref="A1:G1"/>
    <mergeCell ref="A3:E3"/>
    <mergeCell ref="F3:G3"/>
    <mergeCell ref="A11:E11"/>
    <mergeCell ref="A2:I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XFD1048576"/>
    </sheetView>
  </sheetViews>
  <sheetFormatPr defaultRowHeight="13.5"/>
  <cols>
    <col min="1" max="1" width="12.25" customWidth="1"/>
    <col min="2" max="2" width="8.5" customWidth="1"/>
    <col min="3" max="3" width="5.125" customWidth="1"/>
    <col min="4" max="4" width="9.625" style="17" customWidth="1"/>
    <col min="5" max="8" width="8.75" style="17" customWidth="1"/>
    <col min="9" max="9" width="8" style="17" customWidth="1"/>
    <col min="10" max="10" width="11" style="17" customWidth="1"/>
    <col min="11" max="11" width="9.125" customWidth="1"/>
  </cols>
  <sheetData>
    <row r="1" spans="1:11" s="1" customFormat="1" ht="39.75" customHeight="1">
      <c r="A1" s="74" t="s">
        <v>214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9.25" customHeight="1">
      <c r="A2" s="73" t="s">
        <v>215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" customFormat="1" ht="20.25" customHeight="1">
      <c r="A3" s="58" t="s">
        <v>216</v>
      </c>
      <c r="B3" s="58"/>
      <c r="C3" s="58"/>
      <c r="D3" s="58"/>
      <c r="E3" s="58"/>
      <c r="F3" s="81"/>
      <c r="G3" s="81"/>
      <c r="H3" s="81"/>
      <c r="I3" s="81"/>
      <c r="J3" s="59">
        <v>43617</v>
      </c>
      <c r="K3" s="60"/>
    </row>
    <row r="4" spans="1:11" s="4" customFormat="1" ht="27.75" customHeight="1">
      <c r="A4" s="66" t="s">
        <v>4</v>
      </c>
      <c r="B4" s="66" t="s">
        <v>0</v>
      </c>
      <c r="C4" s="66" t="s">
        <v>1</v>
      </c>
      <c r="D4" s="82" t="s">
        <v>217</v>
      </c>
      <c r="E4" s="63" t="s">
        <v>218</v>
      </c>
      <c r="F4" s="63"/>
      <c r="G4" s="63"/>
      <c r="H4" s="63"/>
      <c r="I4" s="63"/>
      <c r="J4" s="82" t="s">
        <v>219</v>
      </c>
      <c r="K4" s="66" t="s">
        <v>6</v>
      </c>
    </row>
    <row r="5" spans="1:11" s="4" customFormat="1" ht="34.5" customHeight="1">
      <c r="A5" s="66"/>
      <c r="B5" s="66"/>
      <c r="C5" s="66"/>
      <c r="D5" s="82"/>
      <c r="E5" s="48" t="s">
        <v>220</v>
      </c>
      <c r="F5" s="48" t="s">
        <v>221</v>
      </c>
      <c r="G5" s="48" t="s">
        <v>222</v>
      </c>
      <c r="H5" s="48" t="s">
        <v>223</v>
      </c>
      <c r="I5" s="83" t="s">
        <v>224</v>
      </c>
      <c r="J5" s="82"/>
      <c r="K5" s="66"/>
    </row>
    <row r="6" spans="1:11" s="19" customFormat="1" ht="33.75" customHeight="1">
      <c r="A6" s="18" t="s">
        <v>225</v>
      </c>
      <c r="B6" s="18" t="s">
        <v>226</v>
      </c>
      <c r="C6" s="12" t="s">
        <v>227</v>
      </c>
      <c r="D6" s="16">
        <v>72.733333333333334</v>
      </c>
      <c r="E6" s="15">
        <v>85.67</v>
      </c>
      <c r="F6" s="15">
        <f>E6*0.5</f>
        <v>42.835000000000001</v>
      </c>
      <c r="G6" s="15">
        <v>91.33</v>
      </c>
      <c r="H6" s="15">
        <f>G6*0.5</f>
        <v>45.664999999999999</v>
      </c>
      <c r="I6" s="84">
        <f>F6+H6</f>
        <v>88.5</v>
      </c>
      <c r="J6" s="16">
        <f>(D6+I6)/2</f>
        <v>80.616666666666674</v>
      </c>
      <c r="K6" s="5"/>
    </row>
    <row r="7" spans="1:11" s="19" customFormat="1" ht="33.75" customHeight="1">
      <c r="A7" s="18" t="s">
        <v>228</v>
      </c>
      <c r="B7" s="18" t="s">
        <v>229</v>
      </c>
      <c r="C7" s="12" t="s">
        <v>227</v>
      </c>
      <c r="D7" s="16">
        <v>72.533333333333331</v>
      </c>
      <c r="E7" s="15">
        <v>93</v>
      </c>
      <c r="F7" s="15">
        <f t="shared" ref="F7:F8" si="0">E7*0.5</f>
        <v>46.5</v>
      </c>
      <c r="G7" s="15">
        <v>95.67</v>
      </c>
      <c r="H7" s="15">
        <f>G7*0.5</f>
        <v>47.835000000000001</v>
      </c>
      <c r="I7" s="84">
        <f t="shared" ref="I7:I8" si="1">F7+H7</f>
        <v>94.335000000000008</v>
      </c>
      <c r="J7" s="16">
        <f t="shared" ref="J7:J8" si="2">(D7+I7)/2</f>
        <v>83.43416666666667</v>
      </c>
      <c r="K7" s="5" t="s">
        <v>230</v>
      </c>
    </row>
    <row r="8" spans="1:11" s="19" customFormat="1" ht="33.75" customHeight="1">
      <c r="A8" s="18" t="s">
        <v>231</v>
      </c>
      <c r="B8" s="18" t="s">
        <v>232</v>
      </c>
      <c r="C8" s="12" t="s">
        <v>233</v>
      </c>
      <c r="D8" s="16">
        <v>71.13333333333334</v>
      </c>
      <c r="E8" s="15">
        <v>75.33</v>
      </c>
      <c r="F8" s="15">
        <f t="shared" si="0"/>
        <v>37.664999999999999</v>
      </c>
      <c r="G8" s="15">
        <v>86.33</v>
      </c>
      <c r="H8" s="15">
        <f>G8*0.5</f>
        <v>43.164999999999999</v>
      </c>
      <c r="I8" s="84">
        <f t="shared" si="1"/>
        <v>80.83</v>
      </c>
      <c r="J8" s="16">
        <f t="shared" si="2"/>
        <v>75.981666666666669</v>
      </c>
      <c r="K8" s="5"/>
    </row>
    <row r="9" spans="1:11" s="19" customFormat="1" ht="46.5" customHeight="1">
      <c r="A9" s="58" t="s">
        <v>234</v>
      </c>
      <c r="B9" s="58"/>
      <c r="C9" s="58"/>
      <c r="D9" s="58"/>
      <c r="E9" s="58"/>
      <c r="F9" s="85"/>
      <c r="G9" s="85"/>
      <c r="H9" s="85"/>
      <c r="I9" s="85"/>
      <c r="J9" s="30"/>
      <c r="K9" s="43"/>
    </row>
    <row r="10" spans="1:11" s="4" customFormat="1" ht="27.75" customHeight="1">
      <c r="A10" s="66" t="s">
        <v>4</v>
      </c>
      <c r="B10" s="66" t="s">
        <v>0</v>
      </c>
      <c r="C10" s="66" t="s">
        <v>1</v>
      </c>
      <c r="D10" s="82" t="s">
        <v>217</v>
      </c>
      <c r="E10" s="63" t="s">
        <v>218</v>
      </c>
      <c r="F10" s="63"/>
      <c r="G10" s="63"/>
      <c r="H10" s="63"/>
      <c r="I10" s="63"/>
      <c r="J10" s="82" t="s">
        <v>219</v>
      </c>
      <c r="K10" s="66" t="s">
        <v>6</v>
      </c>
    </row>
    <row r="11" spans="1:11" s="4" customFormat="1" ht="34.5" customHeight="1">
      <c r="A11" s="66"/>
      <c r="B11" s="66"/>
      <c r="C11" s="66"/>
      <c r="D11" s="82"/>
      <c r="E11" s="48" t="s">
        <v>220</v>
      </c>
      <c r="F11" s="48" t="s">
        <v>221</v>
      </c>
      <c r="G11" s="48" t="s">
        <v>222</v>
      </c>
      <c r="H11" s="48" t="s">
        <v>223</v>
      </c>
      <c r="I11" s="83" t="s">
        <v>224</v>
      </c>
      <c r="J11" s="82"/>
      <c r="K11" s="66"/>
    </row>
    <row r="12" spans="1:11" s="88" customFormat="1" ht="33.75" customHeight="1">
      <c r="A12" s="86" t="s">
        <v>235</v>
      </c>
      <c r="B12" s="86" t="s">
        <v>236</v>
      </c>
      <c r="C12" s="86" t="s">
        <v>2</v>
      </c>
      <c r="D12" s="29">
        <v>73.066666666666663</v>
      </c>
      <c r="E12" s="28">
        <v>85.67</v>
      </c>
      <c r="F12" s="28">
        <f t="shared" ref="F12:F23" si="3">E12*0.5</f>
        <v>42.835000000000001</v>
      </c>
      <c r="G12" s="28">
        <v>86</v>
      </c>
      <c r="H12" s="28">
        <f t="shared" ref="H12:H23" si="4">G12*0.5</f>
        <v>43</v>
      </c>
      <c r="I12" s="84">
        <f t="shared" ref="I12:I23" si="5">F12+H12</f>
        <v>85.835000000000008</v>
      </c>
      <c r="J12" s="29">
        <f t="shared" ref="J12:J23" si="6">(D12+I12)/2</f>
        <v>79.450833333333335</v>
      </c>
      <c r="K12" s="87" t="s">
        <v>230</v>
      </c>
    </row>
    <row r="13" spans="1:11" s="88" customFormat="1" ht="33.75" customHeight="1">
      <c r="A13" s="24" t="s">
        <v>237</v>
      </c>
      <c r="B13" s="24" t="s">
        <v>238</v>
      </c>
      <c r="C13" s="24" t="s">
        <v>2</v>
      </c>
      <c r="D13" s="16">
        <v>68.73333333333332</v>
      </c>
      <c r="E13" s="15">
        <v>85.33</v>
      </c>
      <c r="F13" s="28">
        <f t="shared" si="3"/>
        <v>42.664999999999999</v>
      </c>
      <c r="G13" s="15">
        <v>92.33</v>
      </c>
      <c r="H13" s="28">
        <f t="shared" si="4"/>
        <v>46.164999999999999</v>
      </c>
      <c r="I13" s="84">
        <f t="shared" si="5"/>
        <v>88.83</v>
      </c>
      <c r="J13" s="29">
        <f t="shared" si="6"/>
        <v>78.781666666666666</v>
      </c>
      <c r="K13" s="87" t="s">
        <v>230</v>
      </c>
    </row>
    <row r="14" spans="1:11" s="88" customFormat="1" ht="33.75" customHeight="1">
      <c r="A14" s="24" t="s">
        <v>239</v>
      </c>
      <c r="B14" s="24" t="s">
        <v>240</v>
      </c>
      <c r="C14" s="24" t="s">
        <v>2</v>
      </c>
      <c r="D14" s="16">
        <v>68.533333333333331</v>
      </c>
      <c r="E14" s="15">
        <v>90</v>
      </c>
      <c r="F14" s="28">
        <f t="shared" si="3"/>
        <v>45</v>
      </c>
      <c r="G14" s="15">
        <v>93.67</v>
      </c>
      <c r="H14" s="28">
        <f t="shared" si="4"/>
        <v>46.835000000000001</v>
      </c>
      <c r="I14" s="84">
        <f t="shared" si="5"/>
        <v>91.835000000000008</v>
      </c>
      <c r="J14" s="29">
        <f t="shared" si="6"/>
        <v>80.18416666666667</v>
      </c>
      <c r="K14" s="87" t="s">
        <v>230</v>
      </c>
    </row>
    <row r="15" spans="1:11" s="88" customFormat="1" ht="33.75" customHeight="1">
      <c r="A15" s="24" t="s">
        <v>241</v>
      </c>
      <c r="B15" s="24" t="s">
        <v>242</v>
      </c>
      <c r="C15" s="24" t="s">
        <v>2</v>
      </c>
      <c r="D15" s="16">
        <v>68.333333333333329</v>
      </c>
      <c r="E15" s="15">
        <v>81.67</v>
      </c>
      <c r="F15" s="28">
        <f t="shared" si="3"/>
        <v>40.835000000000001</v>
      </c>
      <c r="G15" s="15">
        <v>90</v>
      </c>
      <c r="H15" s="28">
        <f t="shared" si="4"/>
        <v>45</v>
      </c>
      <c r="I15" s="84">
        <f t="shared" si="5"/>
        <v>85.835000000000008</v>
      </c>
      <c r="J15" s="29">
        <f t="shared" si="6"/>
        <v>77.084166666666675</v>
      </c>
      <c r="K15" s="87"/>
    </row>
    <row r="16" spans="1:11" s="88" customFormat="1" ht="33.75" customHeight="1">
      <c r="A16" s="89" t="s">
        <v>243</v>
      </c>
      <c r="B16" s="89" t="s">
        <v>244</v>
      </c>
      <c r="C16" s="89" t="s">
        <v>3</v>
      </c>
      <c r="D16" s="16">
        <v>68.333333333333343</v>
      </c>
      <c r="E16" s="15">
        <v>91.67</v>
      </c>
      <c r="F16" s="28">
        <f t="shared" si="3"/>
        <v>45.835000000000001</v>
      </c>
      <c r="G16" s="15">
        <v>55</v>
      </c>
      <c r="H16" s="28">
        <f t="shared" si="4"/>
        <v>27.5</v>
      </c>
      <c r="I16" s="84">
        <f t="shared" si="5"/>
        <v>73.335000000000008</v>
      </c>
      <c r="J16" s="29">
        <f t="shared" si="6"/>
        <v>70.834166666666675</v>
      </c>
      <c r="K16" s="87"/>
    </row>
    <row r="17" spans="1:11" s="88" customFormat="1" ht="33.75" customHeight="1">
      <c r="A17" s="24" t="s">
        <v>245</v>
      </c>
      <c r="B17" s="24" t="s">
        <v>246</v>
      </c>
      <c r="C17" s="24" t="s">
        <v>2</v>
      </c>
      <c r="D17" s="16">
        <v>68.26666666666668</v>
      </c>
      <c r="E17" s="15">
        <v>92.67</v>
      </c>
      <c r="F17" s="28">
        <f t="shared" si="3"/>
        <v>46.335000000000001</v>
      </c>
      <c r="G17" s="15">
        <v>90</v>
      </c>
      <c r="H17" s="28">
        <f t="shared" si="4"/>
        <v>45</v>
      </c>
      <c r="I17" s="84">
        <f t="shared" si="5"/>
        <v>91.335000000000008</v>
      </c>
      <c r="J17" s="29">
        <f t="shared" si="6"/>
        <v>79.800833333333344</v>
      </c>
      <c r="K17" s="87" t="s">
        <v>230</v>
      </c>
    </row>
    <row r="18" spans="1:11" s="88" customFormat="1" ht="33.75" customHeight="1">
      <c r="A18" s="24" t="s">
        <v>247</v>
      </c>
      <c r="B18" s="24" t="s">
        <v>248</v>
      </c>
      <c r="C18" s="24" t="s">
        <v>2</v>
      </c>
      <c r="D18" s="16">
        <v>67.13333333333334</v>
      </c>
      <c r="E18" s="15">
        <v>78</v>
      </c>
      <c r="F18" s="28">
        <f t="shared" si="3"/>
        <v>39</v>
      </c>
      <c r="G18" s="15">
        <v>75</v>
      </c>
      <c r="H18" s="28">
        <f t="shared" si="4"/>
        <v>37.5</v>
      </c>
      <c r="I18" s="84">
        <f t="shared" si="5"/>
        <v>76.5</v>
      </c>
      <c r="J18" s="29">
        <f t="shared" si="6"/>
        <v>71.816666666666663</v>
      </c>
      <c r="K18" s="87"/>
    </row>
    <row r="19" spans="1:11" s="88" customFormat="1" ht="33.75" customHeight="1">
      <c r="A19" s="24" t="s">
        <v>249</v>
      </c>
      <c r="B19" s="24" t="s">
        <v>250</v>
      </c>
      <c r="C19" s="24" t="s">
        <v>2</v>
      </c>
      <c r="D19" s="16">
        <v>66.666666666666657</v>
      </c>
      <c r="E19" s="15">
        <v>83</v>
      </c>
      <c r="F19" s="28">
        <f t="shared" si="3"/>
        <v>41.5</v>
      </c>
      <c r="G19" s="15">
        <v>86.67</v>
      </c>
      <c r="H19" s="28">
        <f t="shared" si="4"/>
        <v>43.335000000000001</v>
      </c>
      <c r="I19" s="84">
        <f t="shared" si="5"/>
        <v>84.835000000000008</v>
      </c>
      <c r="J19" s="29">
        <f t="shared" si="6"/>
        <v>75.750833333333333</v>
      </c>
      <c r="K19" s="87"/>
    </row>
    <row r="20" spans="1:11" s="88" customFormat="1" ht="33.75" customHeight="1">
      <c r="A20" s="24" t="s">
        <v>251</v>
      </c>
      <c r="B20" s="24" t="s">
        <v>252</v>
      </c>
      <c r="C20" s="24" t="s">
        <v>3</v>
      </c>
      <c r="D20" s="16">
        <v>65.133333333333326</v>
      </c>
      <c r="E20" s="15">
        <v>87</v>
      </c>
      <c r="F20" s="28">
        <f t="shared" si="3"/>
        <v>43.5</v>
      </c>
      <c r="G20" s="15">
        <v>81.33</v>
      </c>
      <c r="H20" s="28">
        <f t="shared" si="4"/>
        <v>40.664999999999999</v>
      </c>
      <c r="I20" s="84">
        <f t="shared" si="5"/>
        <v>84.164999999999992</v>
      </c>
      <c r="J20" s="29">
        <f t="shared" si="6"/>
        <v>74.649166666666659</v>
      </c>
      <c r="K20" s="84"/>
    </row>
    <row r="21" spans="1:11" s="88" customFormat="1" ht="33.75" customHeight="1">
      <c r="A21" s="24" t="s">
        <v>253</v>
      </c>
      <c r="B21" s="24" t="s">
        <v>254</v>
      </c>
      <c r="C21" s="24" t="s">
        <v>2</v>
      </c>
      <c r="D21" s="16">
        <v>64.666666666666657</v>
      </c>
      <c r="E21" s="15">
        <v>88.67</v>
      </c>
      <c r="F21" s="28">
        <f t="shared" si="3"/>
        <v>44.335000000000001</v>
      </c>
      <c r="G21" s="15">
        <v>81.67</v>
      </c>
      <c r="H21" s="28">
        <f t="shared" si="4"/>
        <v>40.835000000000001</v>
      </c>
      <c r="I21" s="84">
        <f t="shared" si="5"/>
        <v>85.17</v>
      </c>
      <c r="J21" s="29">
        <f t="shared" si="6"/>
        <v>74.918333333333322</v>
      </c>
      <c r="K21" s="84"/>
    </row>
    <row r="22" spans="1:11" s="88" customFormat="1" ht="33.75" customHeight="1">
      <c r="A22" s="24" t="s">
        <v>255</v>
      </c>
      <c r="B22" s="24" t="s">
        <v>256</v>
      </c>
      <c r="C22" s="24" t="s">
        <v>2</v>
      </c>
      <c r="D22" s="16">
        <v>64.533333333333331</v>
      </c>
      <c r="E22" s="15">
        <v>76</v>
      </c>
      <c r="F22" s="28">
        <f t="shared" si="3"/>
        <v>38</v>
      </c>
      <c r="G22" s="15">
        <v>73</v>
      </c>
      <c r="H22" s="28">
        <f t="shared" si="4"/>
        <v>36.5</v>
      </c>
      <c r="I22" s="84">
        <f t="shared" si="5"/>
        <v>74.5</v>
      </c>
      <c r="J22" s="29">
        <f t="shared" si="6"/>
        <v>69.516666666666666</v>
      </c>
      <c r="K22" s="84"/>
    </row>
    <row r="23" spans="1:11" s="88" customFormat="1" ht="33.75" customHeight="1">
      <c r="A23" s="24" t="s">
        <v>257</v>
      </c>
      <c r="B23" s="24" t="s">
        <v>258</v>
      </c>
      <c r="C23" s="24" t="s">
        <v>3</v>
      </c>
      <c r="D23" s="16">
        <v>64.133333333333326</v>
      </c>
      <c r="E23" s="15">
        <v>82</v>
      </c>
      <c r="F23" s="28">
        <f t="shared" si="3"/>
        <v>41</v>
      </c>
      <c r="G23" s="15">
        <v>65.33</v>
      </c>
      <c r="H23" s="28">
        <f t="shared" si="4"/>
        <v>32.664999999999999</v>
      </c>
      <c r="I23" s="84">
        <f t="shared" si="5"/>
        <v>73.664999999999992</v>
      </c>
      <c r="J23" s="29">
        <f t="shared" si="6"/>
        <v>68.899166666666659</v>
      </c>
      <c r="K23" s="84"/>
    </row>
  </sheetData>
  <mergeCells count="19">
    <mergeCell ref="K4:K5"/>
    <mergeCell ref="A9:E9"/>
    <mergeCell ref="A10:A11"/>
    <mergeCell ref="B10:B11"/>
    <mergeCell ref="C10:C11"/>
    <mergeCell ref="D10:D11"/>
    <mergeCell ref="E10:I10"/>
    <mergeCell ref="J10:J11"/>
    <mergeCell ref="K10:K11"/>
    <mergeCell ref="A1:K1"/>
    <mergeCell ref="A2:K2"/>
    <mergeCell ref="A3:E3"/>
    <mergeCell ref="J3:K3"/>
    <mergeCell ref="A4:A5"/>
    <mergeCell ref="B4:B5"/>
    <mergeCell ref="C4:C5"/>
    <mergeCell ref="D4:D5"/>
    <mergeCell ref="E4:I4"/>
    <mergeCell ref="J4:J5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A2" sqref="A2:XFD2"/>
    </sheetView>
  </sheetViews>
  <sheetFormatPr defaultRowHeight="13.5"/>
  <cols>
    <col min="1" max="1" width="17.5" customWidth="1"/>
    <col min="2" max="2" width="10" customWidth="1"/>
    <col min="3" max="3" width="5.125" customWidth="1"/>
    <col min="4" max="4" width="9.625" customWidth="1"/>
    <col min="5" max="5" width="8.75" style="17" customWidth="1"/>
    <col min="6" max="6" width="14.375" style="17" customWidth="1"/>
    <col min="7" max="7" width="12" customWidth="1"/>
  </cols>
  <sheetData>
    <row r="1" spans="1:9" s="1" customFormat="1" ht="50.25" customHeight="1">
      <c r="A1" s="57" t="s">
        <v>123</v>
      </c>
      <c r="B1" s="57"/>
      <c r="C1" s="57"/>
      <c r="D1" s="57"/>
      <c r="E1" s="57"/>
      <c r="F1" s="57"/>
      <c r="G1" s="57"/>
    </row>
    <row r="2" spans="1:9" s="1" customFormat="1" ht="45.75" customHeight="1">
      <c r="A2" s="61" t="s">
        <v>124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27.75" customHeight="1">
      <c r="A3" s="58" t="s">
        <v>28</v>
      </c>
      <c r="B3" s="58"/>
      <c r="C3" s="58"/>
      <c r="D3" s="58"/>
      <c r="E3" s="58"/>
      <c r="F3" s="59">
        <v>43617</v>
      </c>
      <c r="G3" s="60"/>
    </row>
    <row r="4" spans="1:9" s="4" customFormat="1" ht="42" customHeight="1">
      <c r="A4" s="11" t="s">
        <v>4</v>
      </c>
      <c r="B4" s="11" t="s">
        <v>0</v>
      </c>
      <c r="C4" s="11" t="s">
        <v>1</v>
      </c>
      <c r="D4" s="10" t="s">
        <v>8</v>
      </c>
      <c r="E4" s="21" t="s">
        <v>5</v>
      </c>
      <c r="F4" s="20" t="s">
        <v>7</v>
      </c>
      <c r="G4" s="11" t="s">
        <v>6</v>
      </c>
    </row>
    <row r="5" spans="1:9" s="19" customFormat="1" ht="33.75" customHeight="1">
      <c r="A5" s="12" t="s">
        <v>30</v>
      </c>
      <c r="B5" s="12" t="s">
        <v>31</v>
      </c>
      <c r="C5" s="12" t="s">
        <v>10</v>
      </c>
      <c r="D5" s="14">
        <v>74.333333333333329</v>
      </c>
      <c r="E5" s="15">
        <v>79</v>
      </c>
      <c r="F5" s="16">
        <f>(D5+E5)/2</f>
        <v>76.666666666666657</v>
      </c>
      <c r="G5" s="25"/>
    </row>
    <row r="6" spans="1:9" s="19" customFormat="1" ht="33.75" customHeight="1">
      <c r="A6" s="12" t="s">
        <v>32</v>
      </c>
      <c r="B6" s="12" t="s">
        <v>33</v>
      </c>
      <c r="C6" s="12" t="s">
        <v>10</v>
      </c>
      <c r="D6" s="14">
        <v>72.13333333333334</v>
      </c>
      <c r="E6" s="15">
        <v>82.67</v>
      </c>
      <c r="F6" s="16">
        <f t="shared" ref="F6:F7" si="0">(D6+E6)/2</f>
        <v>77.401666666666671</v>
      </c>
      <c r="G6" s="42" t="s">
        <v>54</v>
      </c>
    </row>
    <row r="7" spans="1:9" s="19" customFormat="1" ht="33.75" customHeight="1">
      <c r="A7" s="12" t="s">
        <v>34</v>
      </c>
      <c r="B7" s="12" t="s">
        <v>35</v>
      </c>
      <c r="C7" s="12" t="s">
        <v>10</v>
      </c>
      <c r="D7" s="14">
        <v>71.2</v>
      </c>
      <c r="E7" s="15">
        <v>75.67</v>
      </c>
      <c r="F7" s="16">
        <f t="shared" si="0"/>
        <v>73.435000000000002</v>
      </c>
      <c r="G7" s="6"/>
    </row>
    <row r="8" spans="1:9" s="19" customFormat="1" ht="49.5" customHeight="1">
      <c r="A8" s="62" t="s">
        <v>29</v>
      </c>
      <c r="B8" s="62"/>
      <c r="C8" s="62"/>
      <c r="D8" s="62"/>
      <c r="E8" s="62"/>
      <c r="F8" s="62"/>
      <c r="G8" s="62"/>
    </row>
    <row r="9" spans="1:9" s="4" customFormat="1" ht="42" customHeight="1">
      <c r="A9" s="11" t="s">
        <v>4</v>
      </c>
      <c r="B9" s="11" t="s">
        <v>0</v>
      </c>
      <c r="C9" s="11" t="s">
        <v>1</v>
      </c>
      <c r="D9" s="10" t="s">
        <v>8</v>
      </c>
      <c r="E9" s="21" t="s">
        <v>5</v>
      </c>
      <c r="F9" s="20" t="s">
        <v>7</v>
      </c>
      <c r="G9" s="11" t="s">
        <v>6</v>
      </c>
    </row>
    <row r="10" spans="1:9" s="19" customFormat="1" ht="33.75" customHeight="1">
      <c r="A10" s="22" t="s">
        <v>36</v>
      </c>
      <c r="B10" s="22" t="s">
        <v>37</v>
      </c>
      <c r="C10" s="12" t="s">
        <v>10</v>
      </c>
      <c r="D10" s="14">
        <v>84</v>
      </c>
      <c r="E10" s="15">
        <v>83</v>
      </c>
      <c r="F10" s="16">
        <f t="shared" ref="F10:F15" si="1">(D10+E10)/2</f>
        <v>83.5</v>
      </c>
      <c r="G10" s="42" t="s">
        <v>54</v>
      </c>
    </row>
    <row r="11" spans="1:9" s="19" customFormat="1" ht="33.75" customHeight="1">
      <c r="A11" s="12" t="s">
        <v>38</v>
      </c>
      <c r="B11" s="12" t="s">
        <v>39</v>
      </c>
      <c r="C11" s="12" t="s">
        <v>10</v>
      </c>
      <c r="D11" s="14">
        <v>79.199999999999989</v>
      </c>
      <c r="E11" s="15">
        <v>78.67</v>
      </c>
      <c r="F11" s="16">
        <f t="shared" si="1"/>
        <v>78.935000000000002</v>
      </c>
      <c r="G11" s="42" t="s">
        <v>54</v>
      </c>
    </row>
    <row r="12" spans="1:9" s="19" customFormat="1" ht="33.75" customHeight="1">
      <c r="A12" s="12" t="s">
        <v>40</v>
      </c>
      <c r="B12" s="12" t="s">
        <v>41</v>
      </c>
      <c r="C12" s="12" t="s">
        <v>10</v>
      </c>
      <c r="D12" s="14">
        <v>77.333333333333329</v>
      </c>
      <c r="E12" s="15">
        <v>76</v>
      </c>
      <c r="F12" s="16">
        <f t="shared" si="1"/>
        <v>76.666666666666657</v>
      </c>
      <c r="G12" s="6"/>
    </row>
    <row r="13" spans="1:9" s="19" customFormat="1" ht="33.75" customHeight="1">
      <c r="A13" s="12" t="s">
        <v>42</v>
      </c>
      <c r="B13" s="12" t="s">
        <v>43</v>
      </c>
      <c r="C13" s="12" t="s">
        <v>10</v>
      </c>
      <c r="D13" s="14">
        <v>76.599999999999994</v>
      </c>
      <c r="E13" s="15">
        <v>76</v>
      </c>
      <c r="F13" s="16">
        <f t="shared" si="1"/>
        <v>76.3</v>
      </c>
      <c r="G13" s="6"/>
    </row>
    <row r="14" spans="1:9" s="19" customFormat="1" ht="33.75" customHeight="1">
      <c r="A14" s="12" t="s">
        <v>44</v>
      </c>
      <c r="B14" s="12" t="s">
        <v>45</v>
      </c>
      <c r="C14" s="12" t="s">
        <v>10</v>
      </c>
      <c r="D14" s="14">
        <v>76.599999999999994</v>
      </c>
      <c r="E14" s="15">
        <v>76.33</v>
      </c>
      <c r="F14" s="16">
        <f t="shared" si="1"/>
        <v>76.465000000000003</v>
      </c>
      <c r="G14" s="6"/>
    </row>
    <row r="15" spans="1:9" s="19" customFormat="1" ht="33.75" customHeight="1">
      <c r="A15" s="12" t="s">
        <v>46</v>
      </c>
      <c r="B15" s="12" t="s">
        <v>47</v>
      </c>
      <c r="C15" s="12" t="s">
        <v>10</v>
      </c>
      <c r="D15" s="14">
        <v>75.86666666666666</v>
      </c>
      <c r="E15" s="15">
        <v>78</v>
      </c>
      <c r="F15" s="16">
        <f t="shared" si="1"/>
        <v>76.933333333333337</v>
      </c>
      <c r="G15" s="6"/>
    </row>
  </sheetData>
  <mergeCells count="5">
    <mergeCell ref="A1:G1"/>
    <mergeCell ref="A3:E3"/>
    <mergeCell ref="F3:G3"/>
    <mergeCell ref="A8:G8"/>
    <mergeCell ref="A2:I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N11"/>
  <sheetViews>
    <sheetView workbookViewId="0">
      <selection activeCell="A2" sqref="A2:XFD2"/>
    </sheetView>
  </sheetViews>
  <sheetFormatPr defaultRowHeight="13.5"/>
  <cols>
    <col min="1" max="1" width="16.5" customWidth="1"/>
    <col min="2" max="2" width="10.375" customWidth="1"/>
    <col min="3" max="3" width="5.125" customWidth="1"/>
    <col min="4" max="4" width="9.625" customWidth="1"/>
    <col min="5" max="6" width="7.625" style="17" customWidth="1"/>
    <col min="7" max="10" width="7.625" customWidth="1"/>
    <col min="12" max="12" width="14" customWidth="1"/>
    <col min="13" max="13" width="10.375" customWidth="1"/>
  </cols>
  <sheetData>
    <row r="1" spans="1:92" s="1" customFormat="1" ht="48" customHeight="1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92" s="1" customFormat="1" ht="45.75" customHeight="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92" s="1" customFormat="1" ht="36.75" customHeight="1">
      <c r="A3" s="58" t="s">
        <v>57</v>
      </c>
      <c r="B3" s="58"/>
      <c r="C3" s="58"/>
      <c r="D3" s="58"/>
      <c r="E3" s="58"/>
      <c r="J3" s="59">
        <v>43617</v>
      </c>
      <c r="K3" s="60"/>
    </row>
    <row r="4" spans="1:92" s="11" customFormat="1" ht="34.5" customHeight="1">
      <c r="A4" s="67" t="s">
        <v>4</v>
      </c>
      <c r="B4" s="67" t="s">
        <v>0</v>
      </c>
      <c r="C4" s="67" t="s">
        <v>1</v>
      </c>
      <c r="D4" s="69" t="s">
        <v>60</v>
      </c>
      <c r="E4" s="71" t="s">
        <v>5</v>
      </c>
      <c r="F4" s="72"/>
      <c r="G4" s="72"/>
      <c r="H4" s="72"/>
      <c r="I4" s="72"/>
      <c r="J4" s="72"/>
      <c r="K4" s="63" t="s">
        <v>48</v>
      </c>
      <c r="L4" s="64" t="s">
        <v>62</v>
      </c>
      <c r="M4" s="66" t="s">
        <v>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s="4" customFormat="1" ht="33" customHeight="1">
      <c r="A5" s="68"/>
      <c r="B5" s="68"/>
      <c r="C5" s="68"/>
      <c r="D5" s="70"/>
      <c r="E5" s="3" t="s">
        <v>49</v>
      </c>
      <c r="F5" s="3" t="s">
        <v>50</v>
      </c>
      <c r="G5" s="3" t="s">
        <v>61</v>
      </c>
      <c r="H5" s="3" t="s">
        <v>51</v>
      </c>
      <c r="I5" s="3" t="s">
        <v>52</v>
      </c>
      <c r="J5" s="23" t="s">
        <v>53</v>
      </c>
      <c r="K5" s="63"/>
      <c r="L5" s="65"/>
      <c r="M5" s="6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s="26" customFormat="1" ht="41.25" customHeight="1">
      <c r="A6" s="22" t="s">
        <v>63</v>
      </c>
      <c r="B6" s="22" t="s">
        <v>64</v>
      </c>
      <c r="C6" s="31" t="s">
        <v>10</v>
      </c>
      <c r="D6" s="32">
        <v>76.666666666666671</v>
      </c>
      <c r="E6" s="24">
        <v>92.33</v>
      </c>
      <c r="F6" s="24">
        <f>E6*0.5</f>
        <v>46.164999999999999</v>
      </c>
      <c r="G6" s="24">
        <v>94.33</v>
      </c>
      <c r="H6" s="33">
        <f>G6*0.3</f>
        <v>28.298999999999999</v>
      </c>
      <c r="I6" s="33">
        <v>94.67</v>
      </c>
      <c r="J6" s="33">
        <f>I6*0.2</f>
        <v>18.934000000000001</v>
      </c>
      <c r="K6" s="33">
        <f>F6+H6+J6</f>
        <v>93.397999999999996</v>
      </c>
      <c r="L6" s="34">
        <f t="shared" ref="L6:L11" si="0">D6*0.5+K6*0.5</f>
        <v>85.032333333333327</v>
      </c>
      <c r="M6" s="42" t="s">
        <v>54</v>
      </c>
    </row>
    <row r="7" spans="1:92" s="26" customFormat="1" ht="41.25" customHeight="1">
      <c r="A7" s="12" t="s">
        <v>65</v>
      </c>
      <c r="B7" s="12" t="s">
        <v>66</v>
      </c>
      <c r="C7" s="31" t="s">
        <v>10</v>
      </c>
      <c r="D7" s="32">
        <v>76.2</v>
      </c>
      <c r="E7" s="24">
        <v>84.67</v>
      </c>
      <c r="F7" s="24">
        <f t="shared" ref="F7:F11" si="1">E7*0.5</f>
        <v>42.335000000000001</v>
      </c>
      <c r="G7" s="24">
        <v>79.33</v>
      </c>
      <c r="H7" s="33">
        <f t="shared" ref="H7:H11" si="2">G7*0.3</f>
        <v>23.798999999999999</v>
      </c>
      <c r="I7" s="33">
        <v>86.33</v>
      </c>
      <c r="J7" s="33">
        <f t="shared" ref="J7:J11" si="3">I7*0.2</f>
        <v>17.266000000000002</v>
      </c>
      <c r="K7" s="33">
        <f t="shared" ref="K7:K11" si="4">F7+H7+J7</f>
        <v>83.4</v>
      </c>
      <c r="L7" s="34">
        <f t="shared" si="0"/>
        <v>79.800000000000011</v>
      </c>
      <c r="M7" s="42"/>
    </row>
    <row r="8" spans="1:92" s="26" customFormat="1" ht="41.25" customHeight="1">
      <c r="A8" s="12" t="s">
        <v>67</v>
      </c>
      <c r="B8" s="12" t="s">
        <v>68</v>
      </c>
      <c r="C8" s="31" t="s">
        <v>10</v>
      </c>
      <c r="D8" s="32">
        <v>73.666666666666671</v>
      </c>
      <c r="E8" s="24">
        <v>89</v>
      </c>
      <c r="F8" s="24">
        <f t="shared" si="1"/>
        <v>44.5</v>
      </c>
      <c r="G8" s="24">
        <v>88</v>
      </c>
      <c r="H8" s="33">
        <f t="shared" si="2"/>
        <v>26.4</v>
      </c>
      <c r="I8" s="33">
        <v>89.33</v>
      </c>
      <c r="J8" s="33">
        <f t="shared" si="3"/>
        <v>17.866</v>
      </c>
      <c r="K8" s="33">
        <f t="shared" si="4"/>
        <v>88.766000000000005</v>
      </c>
      <c r="L8" s="34">
        <f t="shared" si="0"/>
        <v>81.216333333333338</v>
      </c>
      <c r="M8" s="42" t="s">
        <v>54</v>
      </c>
    </row>
    <row r="9" spans="1:92" s="26" customFormat="1" ht="41.25" customHeight="1">
      <c r="A9" s="12" t="s">
        <v>69</v>
      </c>
      <c r="B9" s="12" t="s">
        <v>70</v>
      </c>
      <c r="C9" s="31" t="s">
        <v>10</v>
      </c>
      <c r="D9" s="32">
        <v>72.666666666666671</v>
      </c>
      <c r="E9" s="24">
        <v>84.33</v>
      </c>
      <c r="F9" s="24">
        <f t="shared" si="1"/>
        <v>42.164999999999999</v>
      </c>
      <c r="G9" s="24">
        <v>83.67</v>
      </c>
      <c r="H9" s="33">
        <f t="shared" si="2"/>
        <v>25.100999999999999</v>
      </c>
      <c r="I9" s="33">
        <v>86</v>
      </c>
      <c r="J9" s="33">
        <f t="shared" si="3"/>
        <v>17.2</v>
      </c>
      <c r="K9" s="33">
        <f t="shared" si="4"/>
        <v>84.465999999999994</v>
      </c>
      <c r="L9" s="34">
        <f t="shared" si="0"/>
        <v>78.566333333333333</v>
      </c>
      <c r="M9" s="25"/>
    </row>
    <row r="10" spans="1:92" s="26" customFormat="1" ht="41.25" customHeight="1">
      <c r="A10" s="12" t="s">
        <v>71</v>
      </c>
      <c r="B10" s="12" t="s">
        <v>56</v>
      </c>
      <c r="C10" s="31" t="s">
        <v>10</v>
      </c>
      <c r="D10" s="32">
        <v>71.933333333333337</v>
      </c>
      <c r="E10" s="24">
        <v>83</v>
      </c>
      <c r="F10" s="24">
        <f t="shared" si="1"/>
        <v>41.5</v>
      </c>
      <c r="G10" s="24">
        <v>81.33</v>
      </c>
      <c r="H10" s="33">
        <f t="shared" si="2"/>
        <v>24.398999999999997</v>
      </c>
      <c r="I10" s="33">
        <v>82.33</v>
      </c>
      <c r="J10" s="33">
        <f t="shared" si="3"/>
        <v>16.466000000000001</v>
      </c>
      <c r="K10" s="33">
        <f t="shared" si="4"/>
        <v>82.365000000000009</v>
      </c>
      <c r="L10" s="34">
        <f t="shared" si="0"/>
        <v>77.149166666666673</v>
      </c>
      <c r="M10" s="25"/>
    </row>
    <row r="11" spans="1:92" s="26" customFormat="1" ht="41.25" customHeight="1">
      <c r="A11" s="12" t="s">
        <v>72</v>
      </c>
      <c r="B11" s="12" t="s">
        <v>55</v>
      </c>
      <c r="C11" s="31" t="s">
        <v>10</v>
      </c>
      <c r="D11" s="32">
        <v>69.933333333333337</v>
      </c>
      <c r="E11" s="24">
        <v>87</v>
      </c>
      <c r="F11" s="24">
        <f t="shared" si="1"/>
        <v>43.5</v>
      </c>
      <c r="G11" s="24">
        <v>90.67</v>
      </c>
      <c r="H11" s="33">
        <f t="shared" si="2"/>
        <v>27.201000000000001</v>
      </c>
      <c r="I11" s="33">
        <v>85.67</v>
      </c>
      <c r="J11" s="33">
        <f t="shared" si="3"/>
        <v>17.134</v>
      </c>
      <c r="K11" s="33">
        <f t="shared" si="4"/>
        <v>87.834999999999994</v>
      </c>
      <c r="L11" s="34">
        <f t="shared" si="0"/>
        <v>78.884166666666658</v>
      </c>
      <c r="M11" s="25"/>
    </row>
  </sheetData>
  <mergeCells count="12">
    <mergeCell ref="K4:K5"/>
    <mergeCell ref="L4:L5"/>
    <mergeCell ref="M4:M5"/>
    <mergeCell ref="A1:M1"/>
    <mergeCell ref="A3:E3"/>
    <mergeCell ref="J3:K3"/>
    <mergeCell ref="A4:A5"/>
    <mergeCell ref="B4:B5"/>
    <mergeCell ref="C4:C5"/>
    <mergeCell ref="D4:D5"/>
    <mergeCell ref="E4:J4"/>
    <mergeCell ref="A2:M2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sqref="A1:G1"/>
    </sheetView>
  </sheetViews>
  <sheetFormatPr defaultRowHeight="13.5"/>
  <cols>
    <col min="1" max="1" width="18.875" customWidth="1"/>
    <col min="2" max="2" width="11.125" customWidth="1"/>
    <col min="3" max="3" width="5.125" customWidth="1"/>
    <col min="4" max="4" width="9.625" customWidth="1"/>
    <col min="5" max="5" width="8.75" style="17" customWidth="1"/>
    <col min="6" max="6" width="12.75" style="17" customWidth="1"/>
    <col min="7" max="7" width="12" customWidth="1"/>
  </cols>
  <sheetData>
    <row r="1" spans="1:13" s="1" customFormat="1" ht="64.5" customHeight="1">
      <c r="A1" s="74" t="s">
        <v>128</v>
      </c>
      <c r="B1" s="74"/>
      <c r="C1" s="74"/>
      <c r="D1" s="74"/>
      <c r="E1" s="74"/>
      <c r="F1" s="74"/>
      <c r="G1" s="74"/>
    </row>
    <row r="2" spans="1:13" s="1" customFormat="1" ht="45.75" customHeight="1">
      <c r="A2" s="73" t="s">
        <v>126</v>
      </c>
      <c r="B2" s="73"/>
      <c r="C2" s="73"/>
      <c r="D2" s="73"/>
      <c r="E2" s="73"/>
      <c r="F2" s="73"/>
      <c r="G2" s="73"/>
      <c r="H2" s="51"/>
      <c r="I2" s="51"/>
      <c r="J2" s="51"/>
      <c r="K2" s="51"/>
      <c r="L2" s="51"/>
      <c r="M2" s="51"/>
    </row>
    <row r="3" spans="1:13" s="1" customFormat="1" ht="60" customHeight="1">
      <c r="A3" s="58" t="s">
        <v>73</v>
      </c>
      <c r="B3" s="58"/>
      <c r="C3" s="58"/>
      <c r="D3" s="58"/>
      <c r="E3" s="58"/>
      <c r="F3" s="59">
        <v>43617</v>
      </c>
      <c r="G3" s="60"/>
    </row>
    <row r="4" spans="1:13" s="4" customFormat="1" ht="42" customHeight="1">
      <c r="A4" s="11" t="s">
        <v>4</v>
      </c>
      <c r="B4" s="11" t="s">
        <v>0</v>
      </c>
      <c r="C4" s="11" t="s">
        <v>1</v>
      </c>
      <c r="D4" s="10" t="s">
        <v>8</v>
      </c>
      <c r="E4" s="21" t="s">
        <v>5</v>
      </c>
      <c r="F4" s="20" t="s">
        <v>7</v>
      </c>
      <c r="G4" s="11" t="s">
        <v>6</v>
      </c>
    </row>
    <row r="5" spans="1:13" s="19" customFormat="1" ht="33.75" customHeight="1">
      <c r="A5" s="18" t="s">
        <v>75</v>
      </c>
      <c r="B5" s="18" t="s">
        <v>76</v>
      </c>
      <c r="C5" s="12" t="s">
        <v>10</v>
      </c>
      <c r="D5" s="14">
        <v>61.27</v>
      </c>
      <c r="E5" s="15">
        <v>84.33</v>
      </c>
      <c r="F5" s="16">
        <f>(D5+E5)/2</f>
        <v>72.8</v>
      </c>
      <c r="G5" s="25" t="s">
        <v>54</v>
      </c>
    </row>
    <row r="6" spans="1:13" s="19" customFormat="1" ht="69.75" customHeight="1">
      <c r="A6" s="62" t="s">
        <v>74</v>
      </c>
      <c r="B6" s="62"/>
      <c r="C6" s="62"/>
      <c r="D6" s="62"/>
      <c r="E6" s="62"/>
      <c r="F6" s="62"/>
      <c r="G6" s="62"/>
    </row>
    <row r="7" spans="1:13" s="4" customFormat="1" ht="42" customHeight="1">
      <c r="A7" s="11" t="s">
        <v>4</v>
      </c>
      <c r="B7" s="11" t="s">
        <v>0</v>
      </c>
      <c r="C7" s="11" t="s">
        <v>1</v>
      </c>
      <c r="D7" s="10" t="s">
        <v>8</v>
      </c>
      <c r="E7" s="21" t="s">
        <v>5</v>
      </c>
      <c r="F7" s="20" t="s">
        <v>7</v>
      </c>
      <c r="G7" s="11" t="s">
        <v>6</v>
      </c>
    </row>
    <row r="8" spans="1:13" s="19" customFormat="1" ht="33.75" customHeight="1">
      <c r="A8" s="18" t="s">
        <v>77</v>
      </c>
      <c r="B8" s="18" t="s">
        <v>78</v>
      </c>
      <c r="C8" s="12" t="s">
        <v>10</v>
      </c>
      <c r="D8" s="14">
        <v>76.8</v>
      </c>
      <c r="E8" s="15">
        <v>81.67</v>
      </c>
      <c r="F8" s="16">
        <f t="shared" ref="F8:F10" si="0">(D8+E8)/2</f>
        <v>79.234999999999999</v>
      </c>
      <c r="G8" s="25" t="s">
        <v>54</v>
      </c>
    </row>
    <row r="9" spans="1:13" s="19" customFormat="1" ht="33.75" customHeight="1">
      <c r="A9" s="35" t="s">
        <v>79</v>
      </c>
      <c r="B9" s="35" t="s">
        <v>80</v>
      </c>
      <c r="C9" s="12" t="s">
        <v>10</v>
      </c>
      <c r="D9" s="14">
        <v>71.8</v>
      </c>
      <c r="E9" s="15">
        <v>79.33</v>
      </c>
      <c r="F9" s="16">
        <f t="shared" si="0"/>
        <v>75.564999999999998</v>
      </c>
      <c r="G9" s="25"/>
    </row>
    <row r="10" spans="1:13" s="19" customFormat="1" ht="33.75" customHeight="1">
      <c r="A10" s="18" t="s">
        <v>81</v>
      </c>
      <c r="B10" s="18" t="s">
        <v>127</v>
      </c>
      <c r="C10" s="12" t="s">
        <v>10</v>
      </c>
      <c r="D10" s="14">
        <v>68</v>
      </c>
      <c r="E10" s="15">
        <v>84</v>
      </c>
      <c r="F10" s="16">
        <f t="shared" si="0"/>
        <v>76</v>
      </c>
      <c r="G10" s="25"/>
    </row>
  </sheetData>
  <mergeCells count="5">
    <mergeCell ref="A1:G1"/>
    <mergeCell ref="A3:E3"/>
    <mergeCell ref="F3:G3"/>
    <mergeCell ref="A6:G6"/>
    <mergeCell ref="A2:G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A2" sqref="A2:XFD2"/>
    </sheetView>
  </sheetViews>
  <sheetFormatPr defaultRowHeight="13.5"/>
  <cols>
    <col min="1" max="1" width="16.875" customWidth="1"/>
    <col min="2" max="2" width="10.75" customWidth="1"/>
    <col min="3" max="3" width="6.625" customWidth="1"/>
    <col min="4" max="4" width="9.625" customWidth="1"/>
    <col min="5" max="5" width="8.75" style="17" customWidth="1"/>
    <col min="6" max="6" width="12.75" style="17" customWidth="1"/>
    <col min="7" max="7" width="12" customWidth="1"/>
  </cols>
  <sheetData>
    <row r="1" spans="1:13" s="1" customFormat="1" ht="68.25" customHeight="1">
      <c r="A1" s="74" t="s">
        <v>128</v>
      </c>
      <c r="B1" s="74"/>
      <c r="C1" s="74"/>
      <c r="D1" s="74"/>
      <c r="E1" s="74"/>
      <c r="F1" s="74"/>
      <c r="G1" s="74"/>
    </row>
    <row r="2" spans="1:13" s="1" customFormat="1" ht="36" customHeight="1">
      <c r="A2" s="73" t="s">
        <v>126</v>
      </c>
      <c r="B2" s="73"/>
      <c r="C2" s="73"/>
      <c r="D2" s="73"/>
      <c r="E2" s="73"/>
      <c r="F2" s="73"/>
      <c r="G2" s="73"/>
      <c r="H2" s="51"/>
      <c r="I2" s="51"/>
      <c r="J2" s="51"/>
      <c r="K2" s="51"/>
      <c r="L2" s="51"/>
      <c r="M2" s="51"/>
    </row>
    <row r="3" spans="1:13" s="1" customFormat="1" ht="39" customHeight="1">
      <c r="A3" s="58" t="s">
        <v>82</v>
      </c>
      <c r="B3" s="58"/>
      <c r="C3" s="58"/>
      <c r="D3" s="58"/>
      <c r="E3" s="58"/>
      <c r="F3" s="59">
        <v>43617</v>
      </c>
      <c r="G3" s="60"/>
    </row>
    <row r="4" spans="1:13" s="4" customFormat="1" ht="42" customHeight="1">
      <c r="A4" s="11" t="s">
        <v>4</v>
      </c>
      <c r="B4" s="11" t="s">
        <v>0</v>
      </c>
      <c r="C4" s="11" t="s">
        <v>1</v>
      </c>
      <c r="D4" s="10" t="s">
        <v>8</v>
      </c>
      <c r="E4" s="21" t="s">
        <v>5</v>
      </c>
      <c r="F4" s="20" t="s">
        <v>7</v>
      </c>
      <c r="G4" s="11" t="s">
        <v>6</v>
      </c>
    </row>
    <row r="5" spans="1:13" s="19" customFormat="1" ht="33.75" customHeight="1">
      <c r="A5" s="18" t="s">
        <v>92</v>
      </c>
      <c r="B5" s="18" t="s">
        <v>93</v>
      </c>
      <c r="C5" s="12" t="s">
        <v>87</v>
      </c>
      <c r="D5" s="14">
        <v>60.8</v>
      </c>
      <c r="E5" s="15">
        <v>81</v>
      </c>
      <c r="F5" s="16">
        <f>(D5+E5)/2</f>
        <v>70.900000000000006</v>
      </c>
      <c r="G5" s="42" t="s">
        <v>54</v>
      </c>
    </row>
    <row r="6" spans="1:13" s="19" customFormat="1" ht="49.5" customHeight="1">
      <c r="A6" s="75" t="s">
        <v>83</v>
      </c>
      <c r="B6" s="75"/>
      <c r="C6" s="75"/>
      <c r="D6" s="75"/>
      <c r="E6" s="75"/>
      <c r="F6" s="75"/>
      <c r="G6" s="75"/>
    </row>
    <row r="7" spans="1:13" s="4" customFormat="1" ht="42" customHeight="1">
      <c r="A7" s="46" t="s">
        <v>4</v>
      </c>
      <c r="B7" s="46" t="s">
        <v>0</v>
      </c>
      <c r="C7" s="46" t="s">
        <v>1</v>
      </c>
      <c r="D7" s="47" t="s">
        <v>8</v>
      </c>
      <c r="E7" s="45" t="s">
        <v>5</v>
      </c>
      <c r="F7" s="20" t="s">
        <v>7</v>
      </c>
      <c r="G7" s="46" t="s">
        <v>6</v>
      </c>
    </row>
    <row r="8" spans="1:13" s="19" customFormat="1" ht="33.75" customHeight="1">
      <c r="A8" s="18" t="s">
        <v>84</v>
      </c>
      <c r="B8" s="18" t="s">
        <v>131</v>
      </c>
      <c r="C8" s="12" t="s">
        <v>10</v>
      </c>
      <c r="D8" s="14">
        <v>80.066666666666663</v>
      </c>
      <c r="E8" s="15">
        <v>86.33</v>
      </c>
      <c r="F8" s="16">
        <f t="shared" ref="F8:F9" si="0">(D8+E8)/2</f>
        <v>83.198333333333323</v>
      </c>
      <c r="G8" s="42" t="s">
        <v>54</v>
      </c>
    </row>
    <row r="9" spans="1:13" s="19" customFormat="1" ht="33.75" customHeight="1">
      <c r="A9" s="18" t="s">
        <v>85</v>
      </c>
      <c r="B9" s="18" t="s">
        <v>86</v>
      </c>
      <c r="C9" s="12" t="s">
        <v>87</v>
      </c>
      <c r="D9" s="14">
        <v>74.13333333333334</v>
      </c>
      <c r="E9" s="15">
        <v>79.67</v>
      </c>
      <c r="F9" s="16">
        <f t="shared" si="0"/>
        <v>76.901666666666671</v>
      </c>
      <c r="G9" s="42" t="s">
        <v>54</v>
      </c>
    </row>
    <row r="10" spans="1:13" s="19" customFormat="1" ht="33.75" customHeight="1">
      <c r="A10" s="18" t="s">
        <v>88</v>
      </c>
      <c r="B10" s="18" t="s">
        <v>130</v>
      </c>
      <c r="C10" s="18" t="s">
        <v>2</v>
      </c>
      <c r="D10" s="14">
        <v>66.8</v>
      </c>
      <c r="E10" s="15">
        <v>82</v>
      </c>
      <c r="F10" s="16">
        <f t="shared" ref="F10:F12" si="1">(D10+E10)/2</f>
        <v>74.400000000000006</v>
      </c>
      <c r="G10" s="6"/>
    </row>
    <row r="11" spans="1:13" s="19" customFormat="1" ht="33.75" customHeight="1">
      <c r="A11" s="35" t="s">
        <v>89</v>
      </c>
      <c r="B11" s="35" t="s">
        <v>129</v>
      </c>
      <c r="C11" s="35" t="s">
        <v>3</v>
      </c>
      <c r="D11" s="14">
        <v>66.2</v>
      </c>
      <c r="E11" s="15">
        <v>85</v>
      </c>
      <c r="F11" s="16">
        <f t="shared" si="1"/>
        <v>75.599999999999994</v>
      </c>
      <c r="G11" s="6"/>
    </row>
    <row r="12" spans="1:13" s="19" customFormat="1" ht="33.75" customHeight="1">
      <c r="A12" s="18" t="s">
        <v>90</v>
      </c>
      <c r="B12" s="5" t="s">
        <v>91</v>
      </c>
      <c r="C12" s="18" t="s">
        <v>3</v>
      </c>
      <c r="D12" s="14">
        <v>66.399999999999991</v>
      </c>
      <c r="E12" s="15">
        <v>80.67</v>
      </c>
      <c r="F12" s="16">
        <f t="shared" si="1"/>
        <v>73.534999999999997</v>
      </c>
      <c r="G12" s="6"/>
    </row>
  </sheetData>
  <mergeCells count="5">
    <mergeCell ref="A1:G1"/>
    <mergeCell ref="A3:E3"/>
    <mergeCell ref="F3:G3"/>
    <mergeCell ref="A6:G6"/>
    <mergeCell ref="A2:G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sqref="A1:G1"/>
    </sheetView>
  </sheetViews>
  <sheetFormatPr defaultRowHeight="13.5"/>
  <cols>
    <col min="1" max="1" width="17.875" customWidth="1"/>
    <col min="2" max="2" width="11.25" customWidth="1"/>
    <col min="3" max="3" width="6.125" customWidth="1"/>
    <col min="4" max="4" width="9.625" customWidth="1"/>
    <col min="5" max="5" width="8.75" style="17" customWidth="1"/>
    <col min="6" max="6" width="15" style="17" customWidth="1"/>
    <col min="7" max="7" width="12" customWidth="1"/>
  </cols>
  <sheetData>
    <row r="1" spans="1:13" s="1" customFormat="1" ht="54" customHeight="1">
      <c r="A1" s="74" t="s">
        <v>128</v>
      </c>
      <c r="B1" s="74"/>
      <c r="C1" s="74"/>
      <c r="D1" s="74"/>
      <c r="E1" s="74"/>
      <c r="F1" s="74"/>
      <c r="G1" s="74"/>
    </row>
    <row r="2" spans="1:13" s="1" customFormat="1" ht="36" customHeight="1">
      <c r="A2" s="73" t="s">
        <v>126</v>
      </c>
      <c r="B2" s="73"/>
      <c r="C2" s="73"/>
      <c r="D2" s="73"/>
      <c r="E2" s="73"/>
      <c r="F2" s="73"/>
      <c r="G2" s="73"/>
      <c r="H2" s="51"/>
      <c r="I2" s="51"/>
      <c r="J2" s="51"/>
      <c r="K2" s="51"/>
      <c r="L2" s="51"/>
      <c r="M2" s="51"/>
    </row>
    <row r="3" spans="1:13" s="1" customFormat="1" ht="38.25" customHeight="1">
      <c r="A3" s="58" t="s">
        <v>94</v>
      </c>
      <c r="B3" s="58"/>
      <c r="C3" s="58"/>
      <c r="D3" s="58"/>
      <c r="E3" s="58"/>
      <c r="F3" s="59">
        <v>43617</v>
      </c>
      <c r="G3" s="60"/>
    </row>
    <row r="4" spans="1:13" s="4" customFormat="1" ht="42" customHeight="1">
      <c r="A4" s="11" t="s">
        <v>4</v>
      </c>
      <c r="B4" s="11" t="s">
        <v>0</v>
      </c>
      <c r="C4" s="11" t="s">
        <v>1</v>
      </c>
      <c r="D4" s="10" t="s">
        <v>8</v>
      </c>
      <c r="E4" s="21" t="s">
        <v>5</v>
      </c>
      <c r="F4" s="20" t="s">
        <v>7</v>
      </c>
      <c r="G4" s="11" t="s">
        <v>6</v>
      </c>
    </row>
    <row r="5" spans="1:13" s="4" customFormat="1" ht="47.25" customHeight="1">
      <c r="A5" s="18" t="s">
        <v>96</v>
      </c>
      <c r="B5" s="18" t="s">
        <v>132</v>
      </c>
      <c r="C5" s="9" t="s">
        <v>10</v>
      </c>
      <c r="D5" s="37">
        <v>71.600000000000009</v>
      </c>
      <c r="E5" s="38">
        <v>82.67</v>
      </c>
      <c r="F5" s="37">
        <f>(D5+E5)/2</f>
        <v>77.135000000000005</v>
      </c>
      <c r="G5" s="38" t="s">
        <v>54</v>
      </c>
    </row>
    <row r="6" spans="1:13" s="4" customFormat="1" ht="47.25" customHeight="1">
      <c r="A6" s="18" t="s">
        <v>97</v>
      </c>
      <c r="B6" s="18" t="s">
        <v>98</v>
      </c>
      <c r="C6" s="9" t="s">
        <v>10</v>
      </c>
      <c r="D6" s="37">
        <v>71.266666666666666</v>
      </c>
      <c r="E6" s="38">
        <v>80.33</v>
      </c>
      <c r="F6" s="37">
        <f>(D6+E6)/2</f>
        <v>75.798333333333332</v>
      </c>
      <c r="G6" s="11"/>
    </row>
    <row r="7" spans="1:13" s="19" customFormat="1" ht="47.25" customHeight="1">
      <c r="A7" s="18" t="s">
        <v>99</v>
      </c>
      <c r="B7" s="18" t="s">
        <v>121</v>
      </c>
      <c r="C7" s="9" t="s">
        <v>10</v>
      </c>
      <c r="D7" s="16">
        <v>68.13333333333334</v>
      </c>
      <c r="E7" s="36">
        <v>75.67</v>
      </c>
      <c r="F7" s="37">
        <f>(D7+E7)/2</f>
        <v>71.901666666666671</v>
      </c>
      <c r="G7" s="6"/>
    </row>
    <row r="8" spans="1:13" s="19" customFormat="1" ht="72" customHeight="1">
      <c r="A8" s="62" t="s">
        <v>95</v>
      </c>
      <c r="B8" s="62"/>
      <c r="C8" s="62"/>
      <c r="D8" s="62"/>
      <c r="E8" s="62"/>
      <c r="F8" s="62"/>
      <c r="G8" s="62"/>
    </row>
    <row r="9" spans="1:13" s="4" customFormat="1" ht="42" customHeight="1">
      <c r="A9" s="11" t="s">
        <v>4</v>
      </c>
      <c r="B9" s="11" t="s">
        <v>0</v>
      </c>
      <c r="C9" s="11" t="s">
        <v>1</v>
      </c>
      <c r="D9" s="10" t="s">
        <v>8</v>
      </c>
      <c r="E9" s="21" t="s">
        <v>5</v>
      </c>
      <c r="F9" s="20" t="s">
        <v>7</v>
      </c>
      <c r="G9" s="11" t="s">
        <v>6</v>
      </c>
    </row>
    <row r="10" spans="1:13" s="19" customFormat="1" ht="45.75" customHeight="1">
      <c r="A10" s="39" t="s">
        <v>100</v>
      </c>
      <c r="B10" s="39" t="s">
        <v>101</v>
      </c>
      <c r="C10" s="9" t="s">
        <v>10</v>
      </c>
      <c r="D10" s="14">
        <v>81.73333333333332</v>
      </c>
      <c r="E10" s="15">
        <v>83</v>
      </c>
      <c r="F10" s="16">
        <f t="shared" ref="F10:F12" si="0">(D10+E10)/2</f>
        <v>82.36666666666666</v>
      </c>
      <c r="G10" s="38" t="s">
        <v>54</v>
      </c>
    </row>
    <row r="11" spans="1:13" s="19" customFormat="1" ht="45.75" customHeight="1">
      <c r="A11" s="18" t="s">
        <v>102</v>
      </c>
      <c r="B11" s="18" t="s">
        <v>103</v>
      </c>
      <c r="C11" s="9" t="s">
        <v>10</v>
      </c>
      <c r="D11" s="14">
        <v>81.666666666666671</v>
      </c>
      <c r="E11" s="15">
        <v>75</v>
      </c>
      <c r="F11" s="16">
        <f t="shared" si="0"/>
        <v>78.333333333333343</v>
      </c>
      <c r="G11" s="6"/>
    </row>
    <row r="12" spans="1:13" s="19" customFormat="1" ht="45.75" customHeight="1">
      <c r="A12" s="18" t="s">
        <v>104</v>
      </c>
      <c r="B12" s="18" t="s">
        <v>122</v>
      </c>
      <c r="C12" s="9" t="s">
        <v>10</v>
      </c>
      <c r="D12" s="14">
        <v>71</v>
      </c>
      <c r="E12" s="15">
        <v>76.33</v>
      </c>
      <c r="F12" s="16">
        <f t="shared" si="0"/>
        <v>73.664999999999992</v>
      </c>
      <c r="G12" s="6"/>
    </row>
  </sheetData>
  <mergeCells count="5">
    <mergeCell ref="A1:G1"/>
    <mergeCell ref="A3:E3"/>
    <mergeCell ref="F3:G3"/>
    <mergeCell ref="A8:G8"/>
    <mergeCell ref="A2:G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小学语文（二）（三）</vt:lpstr>
      <vt:lpstr>小学数学（一）</vt:lpstr>
      <vt:lpstr>小学数学（二） (三)</vt:lpstr>
      <vt:lpstr>中小学体育</vt:lpstr>
      <vt:lpstr>小学英语、科学</vt:lpstr>
      <vt:lpstr>音乐</vt:lpstr>
      <vt:lpstr>中学语文、政治</vt:lpstr>
      <vt:lpstr>数学、物理</vt:lpstr>
      <vt:lpstr>历史、地理</vt:lpstr>
      <vt:lpstr>英语、生物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2019-06-01T07:15:36Z</cp:lastPrinted>
  <dcterms:created xsi:type="dcterms:W3CDTF">2016-12-19T11:08:46Z</dcterms:created>
  <dcterms:modified xsi:type="dcterms:W3CDTF">2019-06-03T00:21:53Z</dcterms:modified>
</cp:coreProperties>
</file>